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Scott Office\Desktop\"/>
    </mc:Choice>
  </mc:AlternateContent>
  <xr:revisionPtr revIDLastSave="0" documentId="8_{77401871-6E50-4966-A080-9793D08CBB80}" xr6:coauthVersionLast="47" xr6:coauthVersionMax="47" xr10:uidLastSave="{00000000-0000-0000-0000-000000000000}"/>
  <bookViews>
    <workbookView xWindow="31395" yWindow="450" windowWidth="12615" windowHeight="11460" xr2:uid="{00000000-000D-0000-FFFF-FFFF00000000}"/>
  </bookViews>
  <sheets>
    <sheet name="Property 1" sheetId="1" r:id="rId1"/>
    <sheet name="Property 2" sheetId="10" r:id="rId2"/>
    <sheet name="Property 3" sheetId="8" r:id="rId3"/>
    <sheet name="Property 4" sheetId="9" r:id="rId4"/>
    <sheet name="Property 5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F102" i="10"/>
  <c r="F96" i="10"/>
  <c r="F95" i="10"/>
  <c r="AG69" i="10"/>
  <c r="C66" i="10"/>
  <c r="BT54" i="10"/>
  <c r="BS54" i="10"/>
  <c r="BR54" i="10"/>
  <c r="BQ54" i="10"/>
  <c r="BP54" i="10"/>
  <c r="BO54" i="10"/>
  <c r="BN54" i="10"/>
  <c r="BM54" i="10"/>
  <c r="BL54" i="10"/>
  <c r="BK54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C47" i="10"/>
  <c r="C46" i="10"/>
  <c r="D45" i="10"/>
  <c r="C45" i="10"/>
  <c r="BT39" i="10"/>
  <c r="BR39" i="10"/>
  <c r="BO39" i="10"/>
  <c r="BJ39" i="10"/>
  <c r="BF39" i="10"/>
  <c r="BC39" i="10"/>
  <c r="BB39" i="10"/>
  <c r="AW39" i="10"/>
  <c r="AR39" i="10"/>
  <c r="AQ39" i="10"/>
  <c r="AO39" i="10"/>
  <c r="AK39" i="10"/>
  <c r="AH39" i="10"/>
  <c r="BT36" i="10"/>
  <c r="BS36" i="10"/>
  <c r="BR36" i="10"/>
  <c r="BQ36" i="10"/>
  <c r="BP36" i="10"/>
  <c r="BO36" i="10"/>
  <c r="BN36" i="10"/>
  <c r="BM36" i="10"/>
  <c r="BL36" i="10"/>
  <c r="BK36" i="10"/>
  <c r="BJ36" i="10"/>
  <c r="BI36" i="10"/>
  <c r="BH36" i="10"/>
  <c r="BG36" i="10"/>
  <c r="BF36" i="10"/>
  <c r="BE36" i="10"/>
  <c r="BD36" i="10"/>
  <c r="BC36" i="10"/>
  <c r="BB36" i="10"/>
  <c r="BA36" i="10"/>
  <c r="AZ36" i="10"/>
  <c r="AY36" i="10"/>
  <c r="AX36" i="10"/>
  <c r="AW36" i="10"/>
  <c r="AV36" i="10"/>
  <c r="AU36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D28" i="10"/>
  <c r="E28" i="10" s="1"/>
  <c r="F28" i="10" s="1"/>
  <c r="G28" i="10" s="1"/>
  <c r="H28" i="10" s="1"/>
  <c r="I28" i="10" s="1"/>
  <c r="J28" i="10" s="1"/>
  <c r="K28" i="10" s="1"/>
  <c r="L28" i="10" s="1"/>
  <c r="M28" i="10" s="1"/>
  <c r="N28" i="10" s="1"/>
  <c r="O28" i="10" s="1"/>
  <c r="P28" i="10" s="1"/>
  <c r="Q28" i="10" s="1"/>
  <c r="R28" i="10" s="1"/>
  <c r="S28" i="10" s="1"/>
  <c r="T28" i="10" s="1"/>
  <c r="U28" i="10" s="1"/>
  <c r="V28" i="10" s="1"/>
  <c r="W28" i="10" s="1"/>
  <c r="X28" i="10" s="1"/>
  <c r="Y28" i="10" s="1"/>
  <c r="Z28" i="10" s="1"/>
  <c r="AA28" i="10" s="1"/>
  <c r="AB28" i="10" s="1"/>
  <c r="AC28" i="10" s="1"/>
  <c r="AD28" i="10" s="1"/>
  <c r="AE28" i="10" s="1"/>
  <c r="AF28" i="10" s="1"/>
  <c r="AG28" i="10" s="1"/>
  <c r="AH28" i="10" s="1"/>
  <c r="AI28" i="10" s="1"/>
  <c r="AJ28" i="10" s="1"/>
  <c r="AK28" i="10" s="1"/>
  <c r="AL28" i="10" s="1"/>
  <c r="AM28" i="10" s="1"/>
  <c r="AN28" i="10" s="1"/>
  <c r="AO28" i="10" s="1"/>
  <c r="AP28" i="10" s="1"/>
  <c r="AQ28" i="10" s="1"/>
  <c r="AR28" i="10" s="1"/>
  <c r="AS28" i="10" s="1"/>
  <c r="AT28" i="10" s="1"/>
  <c r="AU28" i="10" s="1"/>
  <c r="AV28" i="10" s="1"/>
  <c r="AW28" i="10" s="1"/>
  <c r="AX28" i="10" s="1"/>
  <c r="AY28" i="10" s="1"/>
  <c r="AZ28" i="10" s="1"/>
  <c r="BA28" i="10" s="1"/>
  <c r="BB28" i="10" s="1"/>
  <c r="BC28" i="10" s="1"/>
  <c r="BD28" i="10" s="1"/>
  <c r="BE28" i="10" s="1"/>
  <c r="BF28" i="10" s="1"/>
  <c r="BG28" i="10" s="1"/>
  <c r="BH28" i="10" s="1"/>
  <c r="BI28" i="10" s="1"/>
  <c r="BJ28" i="10" s="1"/>
  <c r="BK28" i="10" s="1"/>
  <c r="BL28" i="10" s="1"/>
  <c r="BM28" i="10" s="1"/>
  <c r="BN28" i="10" s="1"/>
  <c r="BO28" i="10" s="1"/>
  <c r="BP28" i="10" s="1"/>
  <c r="BQ28" i="10" s="1"/>
  <c r="BR28" i="10" s="1"/>
  <c r="BS28" i="10" s="1"/>
  <c r="BT28" i="10" s="1"/>
  <c r="C28" i="10"/>
  <c r="C27" i="10"/>
  <c r="D25" i="10"/>
  <c r="C25" i="10"/>
  <c r="J13" i="10"/>
  <c r="F10" i="10"/>
  <c r="F9" i="10"/>
  <c r="F7" i="10"/>
  <c r="C110" i="9"/>
  <c r="F102" i="9"/>
  <c r="F96" i="9"/>
  <c r="F95" i="9"/>
  <c r="AG69" i="9"/>
  <c r="C66" i="9"/>
  <c r="BT57" i="9"/>
  <c r="BQ57" i="9"/>
  <c r="BP57" i="9"/>
  <c r="BG57" i="9"/>
  <c r="BB57" i="9"/>
  <c r="AY57" i="9"/>
  <c r="AO57" i="9"/>
  <c r="AL57" i="9"/>
  <c r="AH57" i="9"/>
  <c r="AG57" i="9"/>
  <c r="T57" i="9"/>
  <c r="Q57" i="9"/>
  <c r="P57" i="9"/>
  <c r="H57" i="9"/>
  <c r="C57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C46" i="9"/>
  <c r="C45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E28" i="9"/>
  <c r="F28" i="9" s="1"/>
  <c r="G28" i="9" s="1"/>
  <c r="H28" i="9" s="1"/>
  <c r="I28" i="9" s="1"/>
  <c r="J28" i="9" s="1"/>
  <c r="K28" i="9" s="1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AG28" i="9" s="1"/>
  <c r="AH28" i="9" s="1"/>
  <c r="AI28" i="9" s="1"/>
  <c r="AJ28" i="9" s="1"/>
  <c r="AK28" i="9" s="1"/>
  <c r="AL28" i="9" s="1"/>
  <c r="AM28" i="9" s="1"/>
  <c r="AN28" i="9" s="1"/>
  <c r="AO28" i="9" s="1"/>
  <c r="AP28" i="9" s="1"/>
  <c r="AQ28" i="9" s="1"/>
  <c r="AR28" i="9" s="1"/>
  <c r="AS28" i="9" s="1"/>
  <c r="AT28" i="9" s="1"/>
  <c r="AU28" i="9" s="1"/>
  <c r="AV28" i="9" s="1"/>
  <c r="AW28" i="9" s="1"/>
  <c r="AX28" i="9" s="1"/>
  <c r="AY28" i="9" s="1"/>
  <c r="AZ28" i="9" s="1"/>
  <c r="BA28" i="9" s="1"/>
  <c r="BB28" i="9" s="1"/>
  <c r="BC28" i="9" s="1"/>
  <c r="BD28" i="9" s="1"/>
  <c r="BE28" i="9" s="1"/>
  <c r="BF28" i="9" s="1"/>
  <c r="BG28" i="9" s="1"/>
  <c r="BH28" i="9" s="1"/>
  <c r="BI28" i="9" s="1"/>
  <c r="BJ28" i="9" s="1"/>
  <c r="BK28" i="9" s="1"/>
  <c r="BL28" i="9" s="1"/>
  <c r="BM28" i="9" s="1"/>
  <c r="BN28" i="9" s="1"/>
  <c r="BO28" i="9" s="1"/>
  <c r="BP28" i="9" s="1"/>
  <c r="BQ28" i="9" s="1"/>
  <c r="BR28" i="9" s="1"/>
  <c r="BS28" i="9" s="1"/>
  <c r="BT28" i="9" s="1"/>
  <c r="D28" i="9"/>
  <c r="C28" i="9"/>
  <c r="D27" i="9"/>
  <c r="D56" i="9" s="1"/>
  <c r="C27" i="9"/>
  <c r="C56" i="9" s="1"/>
  <c r="C25" i="9"/>
  <c r="D25" i="9" s="1"/>
  <c r="J13" i="9"/>
  <c r="F9" i="9"/>
  <c r="F7" i="9"/>
  <c r="F96" i="8"/>
  <c r="F102" i="8" s="1"/>
  <c r="F95" i="8"/>
  <c r="AG69" i="8"/>
  <c r="C66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C47" i="8"/>
  <c r="C46" i="8"/>
  <c r="C45" i="8"/>
  <c r="BG39" i="8"/>
  <c r="BF39" i="8"/>
  <c r="AV39" i="8"/>
  <c r="AT39" i="8"/>
  <c r="BT36" i="8"/>
  <c r="BS36" i="8"/>
  <c r="BR36" i="8"/>
  <c r="BQ36" i="8"/>
  <c r="BP36" i="8"/>
  <c r="BO36" i="8"/>
  <c r="BN36" i="8"/>
  <c r="BM36" i="8"/>
  <c r="BL36" i="8"/>
  <c r="BK36" i="8"/>
  <c r="BJ36" i="8"/>
  <c r="BI36" i="8"/>
  <c r="BH36" i="8"/>
  <c r="BG36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C28" i="8"/>
  <c r="D28" i="8" s="1"/>
  <c r="E28" i="8" s="1"/>
  <c r="F28" i="8" s="1"/>
  <c r="G28" i="8" s="1"/>
  <c r="H28" i="8" s="1"/>
  <c r="I28" i="8" s="1"/>
  <c r="J28" i="8" s="1"/>
  <c r="K28" i="8" s="1"/>
  <c r="L28" i="8" s="1"/>
  <c r="M28" i="8" s="1"/>
  <c r="N28" i="8" s="1"/>
  <c r="O28" i="8" s="1"/>
  <c r="P28" i="8" s="1"/>
  <c r="Q28" i="8" s="1"/>
  <c r="R28" i="8" s="1"/>
  <c r="S28" i="8" s="1"/>
  <c r="T28" i="8" s="1"/>
  <c r="U28" i="8" s="1"/>
  <c r="V28" i="8" s="1"/>
  <c r="W28" i="8" s="1"/>
  <c r="X28" i="8" s="1"/>
  <c r="Y28" i="8" s="1"/>
  <c r="Z28" i="8" s="1"/>
  <c r="AA28" i="8" s="1"/>
  <c r="AB28" i="8" s="1"/>
  <c r="AC28" i="8" s="1"/>
  <c r="AD28" i="8" s="1"/>
  <c r="AE28" i="8" s="1"/>
  <c r="AF28" i="8" s="1"/>
  <c r="AG28" i="8" s="1"/>
  <c r="AH28" i="8" s="1"/>
  <c r="AI28" i="8" s="1"/>
  <c r="AJ28" i="8" s="1"/>
  <c r="AK28" i="8" s="1"/>
  <c r="AL28" i="8" s="1"/>
  <c r="AM28" i="8" s="1"/>
  <c r="AN28" i="8" s="1"/>
  <c r="AO28" i="8" s="1"/>
  <c r="AP28" i="8" s="1"/>
  <c r="AQ28" i="8" s="1"/>
  <c r="AR28" i="8" s="1"/>
  <c r="AS28" i="8" s="1"/>
  <c r="AT28" i="8" s="1"/>
  <c r="AU28" i="8" s="1"/>
  <c r="AV28" i="8" s="1"/>
  <c r="AW28" i="8" s="1"/>
  <c r="AX28" i="8" s="1"/>
  <c r="AY28" i="8" s="1"/>
  <c r="AZ28" i="8" s="1"/>
  <c r="BA28" i="8" s="1"/>
  <c r="BB28" i="8" s="1"/>
  <c r="BC28" i="8" s="1"/>
  <c r="BD28" i="8" s="1"/>
  <c r="BE28" i="8" s="1"/>
  <c r="BF28" i="8" s="1"/>
  <c r="BG28" i="8" s="1"/>
  <c r="BH28" i="8" s="1"/>
  <c r="BI28" i="8" s="1"/>
  <c r="BJ28" i="8" s="1"/>
  <c r="BK28" i="8" s="1"/>
  <c r="BL28" i="8" s="1"/>
  <c r="BM28" i="8" s="1"/>
  <c r="BN28" i="8" s="1"/>
  <c r="BO28" i="8" s="1"/>
  <c r="BP28" i="8" s="1"/>
  <c r="BQ28" i="8" s="1"/>
  <c r="BR28" i="8" s="1"/>
  <c r="BS28" i="8" s="1"/>
  <c r="BT28" i="8" s="1"/>
  <c r="D27" i="8"/>
  <c r="E27" i="8" s="1"/>
  <c r="C27" i="8"/>
  <c r="C56" i="8" s="1"/>
  <c r="C25" i="8"/>
  <c r="D25" i="8" s="1"/>
  <c r="J13" i="8"/>
  <c r="F9" i="8"/>
  <c r="F7" i="8"/>
  <c r="AS57" i="8" s="1"/>
  <c r="F96" i="7"/>
  <c r="F102" i="7" s="1"/>
  <c r="F95" i="7"/>
  <c r="AG69" i="7"/>
  <c r="C66" i="7"/>
  <c r="BT54" i="7"/>
  <c r="BS54" i="7"/>
  <c r="BR54" i="7"/>
  <c r="BQ54" i="7"/>
  <c r="BP54" i="7"/>
  <c r="BO54" i="7"/>
  <c r="BN54" i="7"/>
  <c r="BM54" i="7"/>
  <c r="BL54" i="7"/>
  <c r="BK54" i="7"/>
  <c r="BJ54" i="7"/>
  <c r="BI54" i="7"/>
  <c r="BH54" i="7"/>
  <c r="BG54" i="7"/>
  <c r="BF54" i="7"/>
  <c r="BE54" i="7"/>
  <c r="BD54" i="7"/>
  <c r="BC54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C48" i="7"/>
  <c r="C47" i="7"/>
  <c r="C46" i="7"/>
  <c r="C71" i="7" s="1"/>
  <c r="C45" i="7"/>
  <c r="D45" i="7" s="1"/>
  <c r="BT39" i="7"/>
  <c r="BS39" i="7"/>
  <c r="BR39" i="7"/>
  <c r="BQ39" i="7"/>
  <c r="BO39" i="7"/>
  <c r="BN39" i="7"/>
  <c r="BM39" i="7"/>
  <c r="BL39" i="7"/>
  <c r="BK39" i="7"/>
  <c r="BI39" i="7"/>
  <c r="BH39" i="7"/>
  <c r="BG39" i="7"/>
  <c r="BF39" i="7"/>
  <c r="BE39" i="7"/>
  <c r="BC39" i="7"/>
  <c r="BB39" i="7"/>
  <c r="BA39" i="7"/>
  <c r="AZ39" i="7"/>
  <c r="AY39" i="7"/>
  <c r="AW39" i="7"/>
  <c r="AV39" i="7"/>
  <c r="AU39" i="7"/>
  <c r="AT39" i="7"/>
  <c r="AS39" i="7"/>
  <c r="AQ39" i="7"/>
  <c r="AP39" i="7"/>
  <c r="AO39" i="7"/>
  <c r="AN39" i="7"/>
  <c r="AM39" i="7"/>
  <c r="AK39" i="7"/>
  <c r="AJ39" i="7"/>
  <c r="AI39" i="7"/>
  <c r="AH39" i="7"/>
  <c r="AG39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C28" i="7"/>
  <c r="D28" i="7" s="1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AG28" i="7" s="1"/>
  <c r="AH28" i="7" s="1"/>
  <c r="AI28" i="7" s="1"/>
  <c r="AJ28" i="7" s="1"/>
  <c r="AK28" i="7" s="1"/>
  <c r="AL28" i="7" s="1"/>
  <c r="AM28" i="7" s="1"/>
  <c r="AN28" i="7" s="1"/>
  <c r="AO28" i="7" s="1"/>
  <c r="AP28" i="7" s="1"/>
  <c r="AQ28" i="7" s="1"/>
  <c r="AR28" i="7" s="1"/>
  <c r="AS28" i="7" s="1"/>
  <c r="AT28" i="7" s="1"/>
  <c r="AU28" i="7" s="1"/>
  <c r="AV28" i="7" s="1"/>
  <c r="AW28" i="7" s="1"/>
  <c r="AX28" i="7" s="1"/>
  <c r="AY28" i="7" s="1"/>
  <c r="AZ28" i="7" s="1"/>
  <c r="BA28" i="7" s="1"/>
  <c r="BB28" i="7" s="1"/>
  <c r="BC28" i="7" s="1"/>
  <c r="BD28" i="7" s="1"/>
  <c r="BE28" i="7" s="1"/>
  <c r="BF28" i="7" s="1"/>
  <c r="BG28" i="7" s="1"/>
  <c r="BH28" i="7" s="1"/>
  <c r="BI28" i="7" s="1"/>
  <c r="BJ28" i="7" s="1"/>
  <c r="BK28" i="7" s="1"/>
  <c r="BL28" i="7" s="1"/>
  <c r="BM28" i="7" s="1"/>
  <c r="BN28" i="7" s="1"/>
  <c r="BO28" i="7" s="1"/>
  <c r="BP28" i="7" s="1"/>
  <c r="BQ28" i="7" s="1"/>
  <c r="BR28" i="7" s="1"/>
  <c r="BS28" i="7" s="1"/>
  <c r="BT28" i="7" s="1"/>
  <c r="D27" i="7"/>
  <c r="D56" i="7" s="1"/>
  <c r="C27" i="7"/>
  <c r="C56" i="7" s="1"/>
  <c r="C25" i="7"/>
  <c r="J13" i="7"/>
  <c r="F9" i="7"/>
  <c r="BP39" i="7" s="1"/>
  <c r="F7" i="7"/>
  <c r="C67" i="10" l="1"/>
  <c r="F94" i="10"/>
  <c r="F108" i="10" s="1"/>
  <c r="BS57" i="10"/>
  <c r="BM57" i="10"/>
  <c r="BG57" i="10"/>
  <c r="BA57" i="10"/>
  <c r="AU57" i="10"/>
  <c r="AO57" i="10"/>
  <c r="AI57" i="10"/>
  <c r="AC57" i="10"/>
  <c r="W57" i="10"/>
  <c r="Q57" i="10"/>
  <c r="K57" i="10"/>
  <c r="E57" i="10"/>
  <c r="BR57" i="10"/>
  <c r="BK57" i="10"/>
  <c r="BD57" i="10"/>
  <c r="AW57" i="10"/>
  <c r="AP57" i="10"/>
  <c r="AH57" i="10"/>
  <c r="AA57" i="10"/>
  <c r="T57" i="10"/>
  <c r="M57" i="10"/>
  <c r="F57" i="10"/>
  <c r="BP57" i="10"/>
  <c r="BI57" i="10"/>
  <c r="BB57" i="10"/>
  <c r="AT57" i="10"/>
  <c r="AM57" i="10"/>
  <c r="AF57" i="10"/>
  <c r="Y57" i="10"/>
  <c r="R57" i="10"/>
  <c r="J57" i="10"/>
  <c r="C57" i="10"/>
  <c r="BO57" i="10"/>
  <c r="BE57" i="10"/>
  <c r="AS57" i="10"/>
  <c r="AJ57" i="10"/>
  <c r="X57" i="10"/>
  <c r="N57" i="10"/>
  <c r="BN57" i="10"/>
  <c r="BC57" i="10"/>
  <c r="AR57" i="10"/>
  <c r="AG57" i="10"/>
  <c r="V57" i="10"/>
  <c r="L57" i="10"/>
  <c r="BL57" i="10"/>
  <c r="AZ57" i="10"/>
  <c r="AQ57" i="10"/>
  <c r="AE57" i="10"/>
  <c r="U57" i="10"/>
  <c r="I57" i="10"/>
  <c r="BQ57" i="10"/>
  <c r="AV57" i="10"/>
  <c r="Z57" i="10"/>
  <c r="D57" i="10"/>
  <c r="AY57" i="10"/>
  <c r="AD57" i="10"/>
  <c r="H57" i="10"/>
  <c r="AX57" i="10"/>
  <c r="P57" i="10"/>
  <c r="BH57" i="10"/>
  <c r="AB57" i="10"/>
  <c r="BQ39" i="10"/>
  <c r="BK39" i="10"/>
  <c r="BE39" i="10"/>
  <c r="AY39" i="10"/>
  <c r="AS39" i="10"/>
  <c r="AM39" i="10"/>
  <c r="AG39" i="10"/>
  <c r="BS39" i="10"/>
  <c r="BM39" i="10"/>
  <c r="BG39" i="10"/>
  <c r="BA39" i="10"/>
  <c r="AU39" i="10"/>
  <c r="BN39" i="10"/>
  <c r="BD39" i="10"/>
  <c r="AV39" i="10"/>
  <c r="AN39" i="10"/>
  <c r="BP39" i="10"/>
  <c r="BH39" i="10"/>
  <c r="AX39" i="10"/>
  <c r="AP39" i="10"/>
  <c r="AI39" i="10"/>
  <c r="E25" i="10"/>
  <c r="AL39" i="10"/>
  <c r="AZ39" i="10"/>
  <c r="BL39" i="10"/>
  <c r="D66" i="10"/>
  <c r="E45" i="10"/>
  <c r="D46" i="10"/>
  <c r="G57" i="10"/>
  <c r="BF57" i="10"/>
  <c r="O57" i="10"/>
  <c r="BJ57" i="10"/>
  <c r="C56" i="10"/>
  <c r="D27" i="10"/>
  <c r="S57" i="10"/>
  <c r="BT57" i="10"/>
  <c r="AK57" i="10"/>
  <c r="AJ39" i="10"/>
  <c r="AT39" i="10"/>
  <c r="BI39" i="10"/>
  <c r="AL57" i="10"/>
  <c r="AN57" i="10"/>
  <c r="C110" i="10"/>
  <c r="C71" i="10"/>
  <c r="C48" i="10"/>
  <c r="F100" i="10"/>
  <c r="H7" i="10" s="1"/>
  <c r="E25" i="9"/>
  <c r="BO39" i="9"/>
  <c r="BI39" i="9"/>
  <c r="BC39" i="9"/>
  <c r="AW39" i="9"/>
  <c r="AQ39" i="9"/>
  <c r="AK39" i="9"/>
  <c r="BT39" i="9"/>
  <c r="BN39" i="9"/>
  <c r="BH39" i="9"/>
  <c r="BB39" i="9"/>
  <c r="AV39" i="9"/>
  <c r="AP39" i="9"/>
  <c r="AJ39" i="9"/>
  <c r="BR39" i="9"/>
  <c r="BJ39" i="9"/>
  <c r="AZ39" i="9"/>
  <c r="AR39" i="9"/>
  <c r="AH39" i="9"/>
  <c r="BQ39" i="9"/>
  <c r="BG39" i="9"/>
  <c r="BP39" i="9"/>
  <c r="BF39" i="9"/>
  <c r="AX39" i="9"/>
  <c r="AN39" i="9"/>
  <c r="BL39" i="9"/>
  <c r="BD39" i="9"/>
  <c r="AT39" i="9"/>
  <c r="AL39" i="9"/>
  <c r="BS39" i="9"/>
  <c r="BK39" i="9"/>
  <c r="BA39" i="9"/>
  <c r="AS39" i="9"/>
  <c r="AI39" i="9"/>
  <c r="AM39" i="9"/>
  <c r="AO39" i="9"/>
  <c r="AU39" i="9"/>
  <c r="AY39" i="9"/>
  <c r="BE39" i="9"/>
  <c r="F10" i="9"/>
  <c r="AG39" i="9"/>
  <c r="BM39" i="9"/>
  <c r="D45" i="9"/>
  <c r="BO57" i="9"/>
  <c r="BI57" i="9"/>
  <c r="BC57" i="9"/>
  <c r="AW57" i="9"/>
  <c r="AQ57" i="9"/>
  <c r="AK57" i="9"/>
  <c r="AE57" i="9"/>
  <c r="Y57" i="9"/>
  <c r="S57" i="9"/>
  <c r="M57" i="9"/>
  <c r="G57" i="9"/>
  <c r="BS57" i="9"/>
  <c r="BL57" i="9"/>
  <c r="BE57" i="9"/>
  <c r="AX57" i="9"/>
  <c r="AP57" i="9"/>
  <c r="AI57" i="9"/>
  <c r="AB57" i="9"/>
  <c r="U57" i="9"/>
  <c r="N57" i="9"/>
  <c r="F57" i="9"/>
  <c r="BR57" i="9"/>
  <c r="BJ57" i="9"/>
  <c r="BA57" i="9"/>
  <c r="AS57" i="9"/>
  <c r="AJ57" i="9"/>
  <c r="AA57" i="9"/>
  <c r="R57" i="9"/>
  <c r="J57" i="9"/>
  <c r="BN57" i="9"/>
  <c r="BF57" i="9"/>
  <c r="AV57" i="9"/>
  <c r="AN57" i="9"/>
  <c r="AF57" i="9"/>
  <c r="W57" i="9"/>
  <c r="O57" i="9"/>
  <c r="E57" i="9"/>
  <c r="BM57" i="9"/>
  <c r="BD57" i="9"/>
  <c r="AU57" i="9"/>
  <c r="AM57" i="9"/>
  <c r="AD57" i="9"/>
  <c r="V57" i="9"/>
  <c r="L57" i="9"/>
  <c r="D57" i="9"/>
  <c r="BK57" i="9"/>
  <c r="AT57" i="9"/>
  <c r="AC57" i="9"/>
  <c r="K57" i="9"/>
  <c r="BH57" i="9"/>
  <c r="AR57" i="9"/>
  <c r="Z57" i="9"/>
  <c r="I57" i="9"/>
  <c r="E27" i="9"/>
  <c r="X57" i="9"/>
  <c r="AZ57" i="9"/>
  <c r="C71" i="9"/>
  <c r="C47" i="9"/>
  <c r="C48" i="9"/>
  <c r="C111" i="9"/>
  <c r="E56" i="8"/>
  <c r="F27" i="8"/>
  <c r="E25" i="8"/>
  <c r="BS57" i="8"/>
  <c r="BM57" i="8"/>
  <c r="BG57" i="8"/>
  <c r="BA57" i="8"/>
  <c r="AU57" i="8"/>
  <c r="AO57" i="8"/>
  <c r="AI57" i="8"/>
  <c r="AC57" i="8"/>
  <c r="W57" i="8"/>
  <c r="BR57" i="8"/>
  <c r="BK57" i="8"/>
  <c r="BD57" i="8"/>
  <c r="AW57" i="8"/>
  <c r="AP57" i="8"/>
  <c r="AH57" i="8"/>
  <c r="AA57" i="8"/>
  <c r="T57" i="8"/>
  <c r="N57" i="8"/>
  <c r="H57" i="8"/>
  <c r="BL57" i="8"/>
  <c r="BC57" i="8"/>
  <c r="AT57" i="8"/>
  <c r="AL57" i="8"/>
  <c r="AD57" i="8"/>
  <c r="U57" i="8"/>
  <c r="M57" i="8"/>
  <c r="F57" i="8"/>
  <c r="BO57" i="8"/>
  <c r="BF57" i="8"/>
  <c r="AX57" i="8"/>
  <c r="AN57" i="8"/>
  <c r="AF57" i="8"/>
  <c r="X57" i="8"/>
  <c r="P57" i="8"/>
  <c r="I57" i="8"/>
  <c r="BN57" i="8"/>
  <c r="BE57" i="8"/>
  <c r="AV57" i="8"/>
  <c r="AM57" i="8"/>
  <c r="AE57" i="8"/>
  <c r="V57" i="8"/>
  <c r="O57" i="8"/>
  <c r="G57" i="8"/>
  <c r="BQ57" i="8"/>
  <c r="AZ57" i="8"/>
  <c r="AJ57" i="8"/>
  <c r="R57" i="8"/>
  <c r="D57" i="8"/>
  <c r="BB57" i="8"/>
  <c r="AG57" i="8"/>
  <c r="L57" i="8"/>
  <c r="BT57" i="8"/>
  <c r="AY57" i="8"/>
  <c r="AB57" i="8"/>
  <c r="K57" i="8"/>
  <c r="BI57" i="8"/>
  <c r="AQ57" i="8"/>
  <c r="S57" i="8"/>
  <c r="C57" i="8"/>
  <c r="BH57" i="8"/>
  <c r="AK57" i="8"/>
  <c r="Q57" i="8"/>
  <c r="BP57" i="8"/>
  <c r="J57" i="8"/>
  <c r="BJ57" i="8"/>
  <c r="E57" i="8"/>
  <c r="AR57" i="8"/>
  <c r="F10" i="8"/>
  <c r="Z57" i="8"/>
  <c r="Y57" i="8"/>
  <c r="D56" i="8"/>
  <c r="BP39" i="8"/>
  <c r="BJ39" i="8"/>
  <c r="BD39" i="8"/>
  <c r="AX39" i="8"/>
  <c r="AR39" i="8"/>
  <c r="AL39" i="8"/>
  <c r="BS39" i="8"/>
  <c r="BL39" i="8"/>
  <c r="BE39" i="8"/>
  <c r="AW39" i="8"/>
  <c r="AP39" i="8"/>
  <c r="AI39" i="8"/>
  <c r="BM39" i="8"/>
  <c r="BC39" i="8"/>
  <c r="AU39" i="8"/>
  <c r="AM39" i="8"/>
  <c r="BT39" i="8"/>
  <c r="BI39" i="8"/>
  <c r="AZ39" i="8"/>
  <c r="AO39" i="8"/>
  <c r="BR39" i="8"/>
  <c r="BH39" i="8"/>
  <c r="AY39" i="8"/>
  <c r="AN39" i="8"/>
  <c r="BN39" i="8"/>
  <c r="BB39" i="8"/>
  <c r="AS39" i="8"/>
  <c r="AH39" i="8"/>
  <c r="BK39" i="8"/>
  <c r="BA39" i="8"/>
  <c r="AQ39" i="8"/>
  <c r="AG39" i="8"/>
  <c r="AJ39" i="8"/>
  <c r="BO39" i="8"/>
  <c r="AK39" i="8"/>
  <c r="BQ39" i="8"/>
  <c r="C71" i="8"/>
  <c r="C48" i="8"/>
  <c r="D45" i="8"/>
  <c r="C110" i="8"/>
  <c r="BT57" i="7"/>
  <c r="BN57" i="7"/>
  <c r="BH57" i="7"/>
  <c r="BB57" i="7"/>
  <c r="AV57" i="7"/>
  <c r="AP57" i="7"/>
  <c r="AJ57" i="7"/>
  <c r="AD57" i="7"/>
  <c r="X57" i="7"/>
  <c r="R57" i="7"/>
  <c r="L57" i="7"/>
  <c r="F57" i="7"/>
  <c r="BP57" i="7"/>
  <c r="BI57" i="7"/>
  <c r="BA57" i="7"/>
  <c r="AT57" i="7"/>
  <c r="AM57" i="7"/>
  <c r="AF57" i="7"/>
  <c r="Y57" i="7"/>
  <c r="Q57" i="7"/>
  <c r="J57" i="7"/>
  <c r="C57" i="7"/>
  <c r="BL57" i="7"/>
  <c r="BD57" i="7"/>
  <c r="AU57" i="7"/>
  <c r="AL57" i="7"/>
  <c r="AC57" i="7"/>
  <c r="U57" i="7"/>
  <c r="M57" i="7"/>
  <c r="D57" i="7"/>
  <c r="BM57" i="7"/>
  <c r="BC57" i="7"/>
  <c r="AR57" i="7"/>
  <c r="AH57" i="7"/>
  <c r="W57" i="7"/>
  <c r="N57" i="7"/>
  <c r="BO57" i="7"/>
  <c r="AZ57" i="7"/>
  <c r="AO57" i="7"/>
  <c r="AB57" i="7"/>
  <c r="P57" i="7"/>
  <c r="E57" i="7"/>
  <c r="BK57" i="7"/>
  <c r="AY57" i="7"/>
  <c r="AN57" i="7"/>
  <c r="AA57" i="7"/>
  <c r="O57" i="7"/>
  <c r="BJ57" i="7"/>
  <c r="AX57" i="7"/>
  <c r="AK57" i="7"/>
  <c r="Z57" i="7"/>
  <c r="K57" i="7"/>
  <c r="BR57" i="7"/>
  <c r="BF57" i="7"/>
  <c r="AS57" i="7"/>
  <c r="AG57" i="7"/>
  <c r="T57" i="7"/>
  <c r="H57" i="7"/>
  <c r="BQ57" i="7"/>
  <c r="BE57" i="7"/>
  <c r="AQ57" i="7"/>
  <c r="AE57" i="7"/>
  <c r="S57" i="7"/>
  <c r="G57" i="7"/>
  <c r="V57" i="7"/>
  <c r="I57" i="7"/>
  <c r="BS57" i="7"/>
  <c r="BG57" i="7"/>
  <c r="AW57" i="7"/>
  <c r="AI57" i="7"/>
  <c r="F10" i="7"/>
  <c r="D25" i="7"/>
  <c r="C110" i="7"/>
  <c r="D66" i="7"/>
  <c r="D46" i="7"/>
  <c r="E45" i="7" s="1"/>
  <c r="E27" i="7"/>
  <c r="AL39" i="7"/>
  <c r="AR39" i="7"/>
  <c r="AX39" i="7"/>
  <c r="BD39" i="7"/>
  <c r="BJ39" i="7"/>
  <c r="F96" i="1"/>
  <c r="F102" i="1" s="1"/>
  <c r="F95" i="1"/>
  <c r="C110" i="1" s="1"/>
  <c r="C111" i="1" s="1"/>
  <c r="AG69" i="1"/>
  <c r="C66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C46" i="1"/>
  <c r="J13" i="1" s="1"/>
  <c r="C45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C28" i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AQ28" i="1" s="1"/>
  <c r="AR28" i="1" s="1"/>
  <c r="AS28" i="1" s="1"/>
  <c r="AT28" i="1" s="1"/>
  <c r="AU28" i="1" s="1"/>
  <c r="AV28" i="1" s="1"/>
  <c r="AW28" i="1" s="1"/>
  <c r="AX28" i="1" s="1"/>
  <c r="AY28" i="1" s="1"/>
  <c r="AZ28" i="1" s="1"/>
  <c r="BA28" i="1" s="1"/>
  <c r="BB28" i="1" s="1"/>
  <c r="BC28" i="1" s="1"/>
  <c r="BD28" i="1" s="1"/>
  <c r="BE28" i="1" s="1"/>
  <c r="BF28" i="1" s="1"/>
  <c r="BG28" i="1" s="1"/>
  <c r="BH28" i="1" s="1"/>
  <c r="BI28" i="1" s="1"/>
  <c r="BJ28" i="1" s="1"/>
  <c r="BK28" i="1" s="1"/>
  <c r="BL28" i="1" s="1"/>
  <c r="BM28" i="1" s="1"/>
  <c r="BN28" i="1" s="1"/>
  <c r="BO28" i="1" s="1"/>
  <c r="BP28" i="1" s="1"/>
  <c r="BQ28" i="1" s="1"/>
  <c r="BR28" i="1" s="1"/>
  <c r="BS28" i="1" s="1"/>
  <c r="BT28" i="1" s="1"/>
  <c r="C27" i="1"/>
  <c r="C56" i="1" s="1"/>
  <c r="C25" i="1"/>
  <c r="D25" i="1" s="1"/>
  <c r="E25" i="1" s="1"/>
  <c r="F9" i="1"/>
  <c r="BP39" i="1" s="1"/>
  <c r="F7" i="1"/>
  <c r="BP57" i="1" s="1"/>
  <c r="D45" i="1" l="1"/>
  <c r="D46" i="1" s="1"/>
  <c r="D71" i="1" s="1"/>
  <c r="AN39" i="1"/>
  <c r="AY39" i="1"/>
  <c r="BF39" i="1"/>
  <c r="BT39" i="1"/>
  <c r="AM39" i="1"/>
  <c r="H8" i="10"/>
  <c r="G109" i="10"/>
  <c r="G110" i="10"/>
  <c r="C111" i="10"/>
  <c r="F110" i="10"/>
  <c r="E110" i="10" s="1"/>
  <c r="D110" i="10" s="1"/>
  <c r="E66" i="10"/>
  <c r="E46" i="10"/>
  <c r="F45" i="10"/>
  <c r="F109" i="10"/>
  <c r="H110" i="10" s="1"/>
  <c r="F101" i="10"/>
  <c r="F103" i="10" s="1"/>
  <c r="F104" i="10" s="1"/>
  <c r="D56" i="10"/>
  <c r="E27" i="10"/>
  <c r="D71" i="10"/>
  <c r="D48" i="10"/>
  <c r="D47" i="10"/>
  <c r="F25" i="10"/>
  <c r="F25" i="9"/>
  <c r="C112" i="9"/>
  <c r="E56" i="9"/>
  <c r="F27" i="9"/>
  <c r="D66" i="9"/>
  <c r="D46" i="9"/>
  <c r="F94" i="9"/>
  <c r="C67" i="9"/>
  <c r="C67" i="8"/>
  <c r="F94" i="8"/>
  <c r="F56" i="8"/>
  <c r="G27" i="8"/>
  <c r="C111" i="8"/>
  <c r="D66" i="8"/>
  <c r="D46" i="8"/>
  <c r="F25" i="8"/>
  <c r="E66" i="7"/>
  <c r="E46" i="7"/>
  <c r="C111" i="7"/>
  <c r="E56" i="7"/>
  <c r="F27" i="7"/>
  <c r="F94" i="7"/>
  <c r="C67" i="7"/>
  <c r="D71" i="7"/>
  <c r="D48" i="7"/>
  <c r="D47" i="7"/>
  <c r="E25" i="7"/>
  <c r="BB39" i="1"/>
  <c r="AJ39" i="1"/>
  <c r="BN39" i="1"/>
  <c r="AT57" i="1"/>
  <c r="J57" i="1"/>
  <c r="O57" i="1"/>
  <c r="AU39" i="1"/>
  <c r="BL39" i="1"/>
  <c r="P57" i="1"/>
  <c r="AZ57" i="1"/>
  <c r="AT39" i="1"/>
  <c r="BG39" i="1"/>
  <c r="AG39" i="1"/>
  <c r="AV39" i="1"/>
  <c r="BM39" i="1"/>
  <c r="AH57" i="1"/>
  <c r="AY57" i="1"/>
  <c r="AB57" i="1"/>
  <c r="BL57" i="1"/>
  <c r="AO39" i="1"/>
  <c r="BE39" i="1"/>
  <c r="BQ39" i="1"/>
  <c r="AG57" i="1"/>
  <c r="C57" i="1"/>
  <c r="BE57" i="1"/>
  <c r="AH39" i="1"/>
  <c r="AP39" i="1"/>
  <c r="AZ39" i="1"/>
  <c r="BH39" i="1"/>
  <c r="BR39" i="1"/>
  <c r="C47" i="1"/>
  <c r="D57" i="1"/>
  <c r="V57" i="1"/>
  <c r="AN57" i="1"/>
  <c r="BF57" i="1"/>
  <c r="D27" i="1"/>
  <c r="D56" i="1" s="1"/>
  <c r="U57" i="1"/>
  <c r="AM57" i="1"/>
  <c r="F10" i="1"/>
  <c r="C67" i="1" s="1"/>
  <c r="AI39" i="1"/>
  <c r="AS39" i="1"/>
  <c r="BA39" i="1"/>
  <c r="BK39" i="1"/>
  <c r="BS39" i="1"/>
  <c r="I57" i="1"/>
  <c r="AA57" i="1"/>
  <c r="AS57" i="1"/>
  <c r="BK57" i="1"/>
  <c r="BQ57" i="1"/>
  <c r="BR57" i="1"/>
  <c r="F25" i="1"/>
  <c r="E57" i="1"/>
  <c r="K57" i="1"/>
  <c r="Q57" i="1"/>
  <c r="W57" i="1"/>
  <c r="AC57" i="1"/>
  <c r="AI57" i="1"/>
  <c r="AO57" i="1"/>
  <c r="AU57" i="1"/>
  <c r="BA57" i="1"/>
  <c r="BG57" i="1"/>
  <c r="BM57" i="1"/>
  <c r="BS57" i="1"/>
  <c r="C71" i="1"/>
  <c r="L57" i="1"/>
  <c r="AD57" i="1"/>
  <c r="BB57" i="1"/>
  <c r="BT57" i="1"/>
  <c r="AK39" i="1"/>
  <c r="AQ39" i="1"/>
  <c r="AW39" i="1"/>
  <c r="BC39" i="1"/>
  <c r="BI39" i="1"/>
  <c r="BO39" i="1"/>
  <c r="C48" i="1"/>
  <c r="G57" i="1"/>
  <c r="M57" i="1"/>
  <c r="S57" i="1"/>
  <c r="Y57" i="1"/>
  <c r="AE57" i="1"/>
  <c r="AK57" i="1"/>
  <c r="AQ57" i="1"/>
  <c r="AW57" i="1"/>
  <c r="BC57" i="1"/>
  <c r="BI57" i="1"/>
  <c r="BO57" i="1"/>
  <c r="C112" i="1"/>
  <c r="F57" i="1"/>
  <c r="R57" i="1"/>
  <c r="X57" i="1"/>
  <c r="AJ57" i="1"/>
  <c r="AP57" i="1"/>
  <c r="AV57" i="1"/>
  <c r="BH57" i="1"/>
  <c r="BN57" i="1"/>
  <c r="AL39" i="1"/>
  <c r="AR39" i="1"/>
  <c r="AX39" i="1"/>
  <c r="BD39" i="1"/>
  <c r="BJ39" i="1"/>
  <c r="H57" i="1"/>
  <c r="N57" i="1"/>
  <c r="T57" i="1"/>
  <c r="Z57" i="1"/>
  <c r="AF57" i="1"/>
  <c r="AL57" i="1"/>
  <c r="AR57" i="1"/>
  <c r="AX57" i="1"/>
  <c r="BD57" i="1"/>
  <c r="BJ57" i="1"/>
  <c r="E45" i="1" l="1"/>
  <c r="E46" i="1" s="1"/>
  <c r="D48" i="1"/>
  <c r="D47" i="1"/>
  <c r="D66" i="1"/>
  <c r="J110" i="10"/>
  <c r="D18" i="10" s="1"/>
  <c r="D37" i="10"/>
  <c r="I110" i="10"/>
  <c r="C19" i="10"/>
  <c r="F14" i="10"/>
  <c r="E56" i="10"/>
  <c r="F27" i="10"/>
  <c r="E71" i="10"/>
  <c r="E48" i="10"/>
  <c r="E47" i="10"/>
  <c r="H109" i="10"/>
  <c r="E109" i="10"/>
  <c r="D109" i="10" s="1"/>
  <c r="H14" i="10" s="1"/>
  <c r="F66" i="10"/>
  <c r="F46" i="10"/>
  <c r="G25" i="10"/>
  <c r="G111" i="10"/>
  <c r="F111" i="10"/>
  <c r="E111" i="10"/>
  <c r="D111" i="10" s="1"/>
  <c r="H111" i="10"/>
  <c r="C112" i="10"/>
  <c r="H9" i="10"/>
  <c r="F108" i="9"/>
  <c r="F100" i="9"/>
  <c r="D71" i="9"/>
  <c r="D48" i="9"/>
  <c r="D47" i="9"/>
  <c r="G112" i="9"/>
  <c r="C113" i="9"/>
  <c r="G25" i="9"/>
  <c r="E45" i="9"/>
  <c r="F56" i="9"/>
  <c r="G27" i="9"/>
  <c r="D71" i="8"/>
  <c r="D48" i="8"/>
  <c r="D47" i="8"/>
  <c r="C112" i="8"/>
  <c r="G56" i="8"/>
  <c r="H27" i="8"/>
  <c r="G25" i="8"/>
  <c r="E45" i="8"/>
  <c r="F108" i="8"/>
  <c r="F100" i="8"/>
  <c r="G111" i="8" s="1"/>
  <c r="F56" i="7"/>
  <c r="G27" i="7"/>
  <c r="C112" i="7"/>
  <c r="E71" i="7"/>
  <c r="E47" i="7"/>
  <c r="E48" i="7"/>
  <c r="F45" i="7"/>
  <c r="F25" i="7"/>
  <c r="F108" i="7"/>
  <c r="F100" i="7"/>
  <c r="E27" i="1"/>
  <c r="E56" i="1" s="1"/>
  <c r="F94" i="1"/>
  <c r="F100" i="1" s="1"/>
  <c r="G110" i="1" s="1"/>
  <c r="C113" i="1"/>
  <c r="G25" i="1"/>
  <c r="E66" i="1" l="1"/>
  <c r="F27" i="1"/>
  <c r="F56" i="1" s="1"/>
  <c r="E37" i="10"/>
  <c r="F71" i="10"/>
  <c r="F47" i="10"/>
  <c r="F48" i="10"/>
  <c r="C37" i="10"/>
  <c r="D54" i="10"/>
  <c r="D21" i="10"/>
  <c r="D26" i="10" s="1"/>
  <c r="D29" i="10" s="1"/>
  <c r="D30" i="10" s="1"/>
  <c r="D31" i="10" s="1"/>
  <c r="D20" i="10"/>
  <c r="I111" i="10"/>
  <c r="J111" i="10" s="1"/>
  <c r="E18" i="10" s="1"/>
  <c r="G45" i="10"/>
  <c r="C55" i="10"/>
  <c r="D19" i="10"/>
  <c r="C113" i="10"/>
  <c r="E112" i="10"/>
  <c r="D112" i="10"/>
  <c r="F112" i="10"/>
  <c r="H112" i="10" s="1"/>
  <c r="G112" i="10"/>
  <c r="H25" i="10"/>
  <c r="I109" i="10"/>
  <c r="J109" i="10" s="1"/>
  <c r="C18" i="10" s="1"/>
  <c r="F56" i="10"/>
  <c r="G27" i="10"/>
  <c r="D69" i="10"/>
  <c r="D39" i="10"/>
  <c r="D36" i="10"/>
  <c r="G56" i="9"/>
  <c r="H27" i="9"/>
  <c r="C114" i="9"/>
  <c r="G113" i="9"/>
  <c r="E66" i="9"/>
  <c r="E46" i="9"/>
  <c r="F45" i="9"/>
  <c r="H25" i="9"/>
  <c r="G109" i="9"/>
  <c r="G110" i="9"/>
  <c r="F109" i="9"/>
  <c r="H7" i="9"/>
  <c r="F110" i="9"/>
  <c r="F111" i="9" s="1"/>
  <c r="F101" i="9"/>
  <c r="F103" i="9" s="1"/>
  <c r="F104" i="9" s="1"/>
  <c r="G111" i="9"/>
  <c r="E66" i="8"/>
  <c r="E46" i="8"/>
  <c r="C113" i="8"/>
  <c r="G112" i="8"/>
  <c r="H25" i="8"/>
  <c r="G109" i="8"/>
  <c r="H7" i="8"/>
  <c r="F101" i="8"/>
  <c r="F103" i="8" s="1"/>
  <c r="F104" i="8" s="1"/>
  <c r="F109" i="8"/>
  <c r="H109" i="8" s="1"/>
  <c r="G110" i="8"/>
  <c r="F110" i="8"/>
  <c r="H56" i="8"/>
  <c r="I27" i="8"/>
  <c r="F111" i="8"/>
  <c r="E111" i="8" s="1"/>
  <c r="D111" i="8" s="1"/>
  <c r="G112" i="7"/>
  <c r="C113" i="7"/>
  <c r="H27" i="7"/>
  <c r="G56" i="7"/>
  <c r="H7" i="7"/>
  <c r="G109" i="7"/>
  <c r="F101" i="7"/>
  <c r="F103" i="7" s="1"/>
  <c r="F104" i="7" s="1"/>
  <c r="F109" i="7"/>
  <c r="G110" i="7"/>
  <c r="F110" i="7"/>
  <c r="H109" i="7"/>
  <c r="G25" i="7"/>
  <c r="F46" i="7"/>
  <c r="F66" i="7"/>
  <c r="G45" i="7"/>
  <c r="G111" i="7"/>
  <c r="F108" i="1"/>
  <c r="F109" i="1" s="1"/>
  <c r="H109" i="1" s="1"/>
  <c r="G111" i="1"/>
  <c r="F101" i="1"/>
  <c r="F103" i="1" s="1"/>
  <c r="F104" i="1" s="1"/>
  <c r="G112" i="1"/>
  <c r="G109" i="1"/>
  <c r="H7" i="1"/>
  <c r="H8" i="1" s="1"/>
  <c r="H9" i="1" s="1"/>
  <c r="H25" i="1"/>
  <c r="E71" i="1"/>
  <c r="E47" i="1"/>
  <c r="E48" i="1"/>
  <c r="G113" i="1"/>
  <c r="C114" i="1"/>
  <c r="F45" i="1"/>
  <c r="G27" i="1" l="1"/>
  <c r="H27" i="1" s="1"/>
  <c r="E54" i="10"/>
  <c r="E21" i="10"/>
  <c r="E26" i="10" s="1"/>
  <c r="E29" i="10" s="1"/>
  <c r="E30" i="10" s="1"/>
  <c r="E31" i="10" s="1"/>
  <c r="E40" i="10" s="1"/>
  <c r="E49" i="10" s="1"/>
  <c r="F37" i="10"/>
  <c r="I112" i="10"/>
  <c r="J112" i="10" s="1"/>
  <c r="F18" i="10" s="1"/>
  <c r="C54" i="10"/>
  <c r="C59" i="10" s="1"/>
  <c r="C60" i="10" s="1"/>
  <c r="C21" i="10"/>
  <c r="C26" i="10" s="1"/>
  <c r="C29" i="10" s="1"/>
  <c r="C30" i="10" s="1"/>
  <c r="C20" i="10"/>
  <c r="G66" i="10"/>
  <c r="G46" i="10"/>
  <c r="H45" i="10"/>
  <c r="I25" i="10"/>
  <c r="C114" i="10"/>
  <c r="G113" i="10"/>
  <c r="F113" i="10"/>
  <c r="E113" i="10" s="1"/>
  <c r="D113" i="10" s="1"/>
  <c r="D40" i="10"/>
  <c r="D49" i="10" s="1"/>
  <c r="G56" i="10"/>
  <c r="H27" i="10"/>
  <c r="D55" i="10"/>
  <c r="D59" i="10" s="1"/>
  <c r="D60" i="10" s="1"/>
  <c r="D61" i="10" s="1"/>
  <c r="E19" i="10"/>
  <c r="E69" i="10"/>
  <c r="E39" i="10"/>
  <c r="E36" i="10"/>
  <c r="C69" i="10"/>
  <c r="C39" i="10"/>
  <c r="C38" i="10"/>
  <c r="D38" i="10" s="1"/>
  <c r="E38" i="10" s="1"/>
  <c r="H13" i="10"/>
  <c r="C36" i="10"/>
  <c r="E111" i="9"/>
  <c r="F112" i="9"/>
  <c r="I25" i="9"/>
  <c r="H110" i="9"/>
  <c r="I110" i="9" s="1"/>
  <c r="E109" i="9"/>
  <c r="E71" i="9"/>
  <c r="E48" i="9"/>
  <c r="E47" i="9"/>
  <c r="D110" i="9"/>
  <c r="G114" i="9"/>
  <c r="C115" i="9"/>
  <c r="H111" i="9"/>
  <c r="I111" i="9" s="1"/>
  <c r="E110" i="9"/>
  <c r="H56" i="9"/>
  <c r="I27" i="9"/>
  <c r="H9" i="9"/>
  <c r="H8" i="9"/>
  <c r="F66" i="9"/>
  <c r="F46" i="9"/>
  <c r="G45" i="9"/>
  <c r="D111" i="9"/>
  <c r="I109" i="9"/>
  <c r="D109" i="9"/>
  <c r="H109" i="9"/>
  <c r="C37" i="8"/>
  <c r="E47" i="8"/>
  <c r="E71" i="8"/>
  <c r="E48" i="8"/>
  <c r="F112" i="8"/>
  <c r="E112" i="8" s="1"/>
  <c r="F45" i="8"/>
  <c r="H8" i="8"/>
  <c r="I109" i="8"/>
  <c r="J109" i="8" s="1"/>
  <c r="C18" i="8" s="1"/>
  <c r="D112" i="8"/>
  <c r="I56" i="8"/>
  <c r="J27" i="8"/>
  <c r="E110" i="8"/>
  <c r="D110" i="8" s="1"/>
  <c r="H111" i="8"/>
  <c r="I111" i="8" s="1"/>
  <c r="I25" i="8"/>
  <c r="F113" i="8"/>
  <c r="E113" i="8" s="1"/>
  <c r="H113" i="8"/>
  <c r="C114" i="8"/>
  <c r="G113" i="8"/>
  <c r="D113" i="8" s="1"/>
  <c r="H110" i="8"/>
  <c r="I110" i="8" s="1"/>
  <c r="E109" i="8"/>
  <c r="D109" i="8" s="1"/>
  <c r="H112" i="8"/>
  <c r="I112" i="8" s="1"/>
  <c r="E110" i="7"/>
  <c r="C114" i="7"/>
  <c r="G113" i="7"/>
  <c r="I109" i="7"/>
  <c r="D109" i="7"/>
  <c r="J109" i="7"/>
  <c r="C18" i="7" s="1"/>
  <c r="C37" i="7"/>
  <c r="D110" i="7"/>
  <c r="H56" i="7"/>
  <c r="I27" i="7"/>
  <c r="H110" i="7"/>
  <c r="E109" i="7"/>
  <c r="H8" i="7"/>
  <c r="H9" i="7"/>
  <c r="G66" i="7"/>
  <c r="G46" i="7"/>
  <c r="H45" i="7" s="1"/>
  <c r="F71" i="7"/>
  <c r="F47" i="7"/>
  <c r="F48" i="7"/>
  <c r="H25" i="7"/>
  <c r="F111" i="7"/>
  <c r="I109" i="1"/>
  <c r="J109" i="1" s="1"/>
  <c r="C18" i="1" s="1"/>
  <c r="C37" i="1"/>
  <c r="I25" i="1"/>
  <c r="C19" i="1"/>
  <c r="F14" i="1"/>
  <c r="E109" i="1"/>
  <c r="D109" i="1" s="1"/>
  <c r="H14" i="1" s="1"/>
  <c r="F110" i="1"/>
  <c r="G114" i="1"/>
  <c r="C115" i="1"/>
  <c r="F66" i="1"/>
  <c r="F46" i="1"/>
  <c r="G45" i="1" s="1"/>
  <c r="G56" i="1" l="1"/>
  <c r="F54" i="10"/>
  <c r="G114" i="10"/>
  <c r="F114" i="10"/>
  <c r="H114" i="10" s="1"/>
  <c r="C115" i="10"/>
  <c r="H66" i="10"/>
  <c r="I45" i="10"/>
  <c r="H46" i="10"/>
  <c r="D62" i="10"/>
  <c r="H113" i="10"/>
  <c r="G71" i="10"/>
  <c r="G47" i="10"/>
  <c r="G48" i="10"/>
  <c r="F69" i="10"/>
  <c r="F39" i="10"/>
  <c r="F36" i="10"/>
  <c r="F38" i="10"/>
  <c r="C70" i="10"/>
  <c r="D70" i="10" s="1"/>
  <c r="E70" i="10" s="1"/>
  <c r="C68" i="10"/>
  <c r="E55" i="10"/>
  <c r="F19" i="10"/>
  <c r="E20" i="10"/>
  <c r="E62" i="10"/>
  <c r="J25" i="10"/>
  <c r="F13" i="10"/>
  <c r="C31" i="10"/>
  <c r="C40" i="10" s="1"/>
  <c r="C49" i="10" s="1"/>
  <c r="H56" i="10"/>
  <c r="I27" i="10"/>
  <c r="C61" i="10"/>
  <c r="L13" i="10"/>
  <c r="E59" i="10"/>
  <c r="E60" i="10" s="1"/>
  <c r="E61" i="10" s="1"/>
  <c r="I56" i="9"/>
  <c r="J27" i="9"/>
  <c r="J25" i="9"/>
  <c r="J110" i="9"/>
  <c r="D18" i="9" s="1"/>
  <c r="D37" i="9"/>
  <c r="J109" i="9"/>
  <c r="C18" i="9" s="1"/>
  <c r="C37" i="9"/>
  <c r="G66" i="9"/>
  <c r="G46" i="9"/>
  <c r="H45" i="9"/>
  <c r="G115" i="9"/>
  <c r="C116" i="9"/>
  <c r="F47" i="9"/>
  <c r="F71" i="9"/>
  <c r="F48" i="9"/>
  <c r="E112" i="9"/>
  <c r="D112" i="9" s="1"/>
  <c r="F113" i="9"/>
  <c r="J111" i="9"/>
  <c r="E18" i="9" s="1"/>
  <c r="E37" i="9"/>
  <c r="C19" i="9"/>
  <c r="F14" i="9"/>
  <c r="H14" i="9"/>
  <c r="H112" i="9"/>
  <c r="C54" i="8"/>
  <c r="C20" i="8"/>
  <c r="G37" i="8"/>
  <c r="F14" i="8"/>
  <c r="H14" i="8"/>
  <c r="C19" i="8"/>
  <c r="J25" i="8"/>
  <c r="I113" i="8"/>
  <c r="J113" i="8" s="1"/>
  <c r="G18" i="8" s="1"/>
  <c r="J56" i="8"/>
  <c r="K27" i="8"/>
  <c r="H9" i="8"/>
  <c r="F66" i="8"/>
  <c r="F46" i="8"/>
  <c r="G45" i="8"/>
  <c r="C69" i="8"/>
  <c r="C39" i="8"/>
  <c r="C38" i="8"/>
  <c r="H13" i="8"/>
  <c r="C36" i="8"/>
  <c r="J110" i="8"/>
  <c r="D18" i="8" s="1"/>
  <c r="D37" i="8"/>
  <c r="J111" i="8"/>
  <c r="E18" i="8" s="1"/>
  <c r="E37" i="8"/>
  <c r="G114" i="8"/>
  <c r="F114" i="8"/>
  <c r="E114" i="8" s="1"/>
  <c r="C115" i="8"/>
  <c r="J112" i="8"/>
  <c r="F18" i="8" s="1"/>
  <c r="F37" i="8"/>
  <c r="H66" i="7"/>
  <c r="H46" i="7"/>
  <c r="E111" i="7"/>
  <c r="D111" i="7" s="1"/>
  <c r="H112" i="7"/>
  <c r="F112" i="7"/>
  <c r="G114" i="7"/>
  <c r="C115" i="7"/>
  <c r="F14" i="7"/>
  <c r="H14" i="7"/>
  <c r="C19" i="7"/>
  <c r="J110" i="7"/>
  <c r="D18" i="7" s="1"/>
  <c r="D37" i="7"/>
  <c r="I110" i="7"/>
  <c r="H111" i="7"/>
  <c r="C54" i="7"/>
  <c r="I56" i="7"/>
  <c r="J27" i="7"/>
  <c r="G71" i="7"/>
  <c r="G47" i="7"/>
  <c r="G48" i="7"/>
  <c r="I25" i="7"/>
  <c r="C69" i="7"/>
  <c r="C39" i="7"/>
  <c r="C36" i="7"/>
  <c r="C38" i="7"/>
  <c r="H13" i="7"/>
  <c r="G66" i="1"/>
  <c r="G46" i="1"/>
  <c r="H45" i="1" s="1"/>
  <c r="F71" i="1"/>
  <c r="F47" i="1"/>
  <c r="F48" i="1"/>
  <c r="C116" i="1"/>
  <c r="G115" i="1"/>
  <c r="H56" i="1"/>
  <c r="I27" i="1"/>
  <c r="H13" i="1"/>
  <c r="C69" i="1"/>
  <c r="C36" i="1"/>
  <c r="C38" i="1"/>
  <c r="C39" i="1"/>
  <c r="C21" i="1"/>
  <c r="C26" i="1" s="1"/>
  <c r="C29" i="1" s="1"/>
  <c r="C30" i="1" s="1"/>
  <c r="C54" i="1"/>
  <c r="C20" i="1"/>
  <c r="F111" i="1"/>
  <c r="H111" i="1" s="1"/>
  <c r="E110" i="1"/>
  <c r="D110" i="1" s="1"/>
  <c r="J25" i="1"/>
  <c r="H110" i="1"/>
  <c r="D19" i="1"/>
  <c r="C55" i="1"/>
  <c r="H37" i="10" l="1"/>
  <c r="I66" i="10"/>
  <c r="I46" i="10"/>
  <c r="J45" i="10"/>
  <c r="C116" i="10"/>
  <c r="E115" i="10"/>
  <c r="G115" i="10"/>
  <c r="F115" i="10"/>
  <c r="H115" i="10" s="1"/>
  <c r="E114" i="10"/>
  <c r="D114" i="10" s="1"/>
  <c r="C62" i="10"/>
  <c r="F55" i="10"/>
  <c r="G19" i="10"/>
  <c r="G37" i="10"/>
  <c r="I113" i="10"/>
  <c r="J113" i="10" s="1"/>
  <c r="G18" i="10" s="1"/>
  <c r="F20" i="10"/>
  <c r="I56" i="10"/>
  <c r="J27" i="10"/>
  <c r="I114" i="10"/>
  <c r="J114" i="10" s="1"/>
  <c r="H18" i="10" s="1"/>
  <c r="F21" i="10"/>
  <c r="F26" i="10" s="1"/>
  <c r="F29" i="10" s="1"/>
  <c r="F30" i="10" s="1"/>
  <c r="F31" i="10" s="1"/>
  <c r="F40" i="10" s="1"/>
  <c r="F49" i="10" s="1"/>
  <c r="K25" i="10"/>
  <c r="D68" i="10"/>
  <c r="E68" i="10" s="1"/>
  <c r="F68" i="10" s="1"/>
  <c r="C72" i="10"/>
  <c r="D72" i="10" s="1"/>
  <c r="E72" i="10" s="1"/>
  <c r="F72" i="10" s="1"/>
  <c r="F70" i="10"/>
  <c r="H48" i="10"/>
  <c r="H71" i="10"/>
  <c r="H47" i="10"/>
  <c r="F59" i="10"/>
  <c r="F60" i="10" s="1"/>
  <c r="F61" i="10" s="1"/>
  <c r="H66" i="9"/>
  <c r="H46" i="9"/>
  <c r="I45" i="9" s="1"/>
  <c r="D54" i="9"/>
  <c r="D20" i="9"/>
  <c r="E113" i="9"/>
  <c r="D113" i="9" s="1"/>
  <c r="H114" i="9"/>
  <c r="F114" i="9"/>
  <c r="G71" i="9"/>
  <c r="G47" i="9"/>
  <c r="G48" i="9"/>
  <c r="K25" i="9"/>
  <c r="H113" i="9"/>
  <c r="C55" i="9"/>
  <c r="D19" i="9"/>
  <c r="D21" i="9" s="1"/>
  <c r="D26" i="9" s="1"/>
  <c r="D29" i="9" s="1"/>
  <c r="D30" i="9" s="1"/>
  <c r="D31" i="9" s="1"/>
  <c r="D40" i="9" s="1"/>
  <c r="D49" i="9" s="1"/>
  <c r="F37" i="9"/>
  <c r="I112" i="9"/>
  <c r="J112" i="9" s="1"/>
  <c r="F18" i="9" s="1"/>
  <c r="E69" i="9"/>
  <c r="E36" i="9"/>
  <c r="E39" i="9"/>
  <c r="C117" i="9"/>
  <c r="G116" i="9"/>
  <c r="C69" i="9"/>
  <c r="C38" i="9"/>
  <c r="C36" i="9"/>
  <c r="C39" i="9"/>
  <c r="H13" i="9"/>
  <c r="J56" i="9"/>
  <c r="K27" i="9"/>
  <c r="E54" i="9"/>
  <c r="C54" i="9"/>
  <c r="C59" i="9" s="1"/>
  <c r="C60" i="9" s="1"/>
  <c r="C21" i="9"/>
  <c r="C26" i="9" s="1"/>
  <c r="C29" i="9" s="1"/>
  <c r="C30" i="9" s="1"/>
  <c r="C20" i="9"/>
  <c r="D36" i="9"/>
  <c r="D69" i="9"/>
  <c r="D39" i="9"/>
  <c r="D38" i="9"/>
  <c r="E38" i="9" s="1"/>
  <c r="G54" i="8"/>
  <c r="D69" i="8"/>
  <c r="D70" i="8" s="1"/>
  <c r="D39" i="8"/>
  <c r="D38" i="8"/>
  <c r="D36" i="8"/>
  <c r="C70" i="8"/>
  <c r="C68" i="8"/>
  <c r="G69" i="8"/>
  <c r="G39" i="8"/>
  <c r="G36" i="8"/>
  <c r="H114" i="8"/>
  <c r="F71" i="8"/>
  <c r="F48" i="8"/>
  <c r="F47" i="8"/>
  <c r="F39" i="8"/>
  <c r="F36" i="8"/>
  <c r="F69" i="8"/>
  <c r="G66" i="8"/>
  <c r="G46" i="8"/>
  <c r="C116" i="8"/>
  <c r="F115" i="8"/>
  <c r="H115" i="8" s="1"/>
  <c r="G115" i="8"/>
  <c r="D114" i="8"/>
  <c r="K25" i="8"/>
  <c r="F54" i="8"/>
  <c r="E69" i="8"/>
  <c r="E70" i="8" s="1"/>
  <c r="E36" i="8"/>
  <c r="E38" i="8"/>
  <c r="F38" i="8" s="1"/>
  <c r="G38" i="8" s="1"/>
  <c r="E39" i="8"/>
  <c r="C55" i="8"/>
  <c r="D19" i="8"/>
  <c r="C21" i="8"/>
  <c r="C26" i="8" s="1"/>
  <c r="C29" i="8" s="1"/>
  <c r="C30" i="8" s="1"/>
  <c r="D54" i="8"/>
  <c r="D20" i="8"/>
  <c r="D21" i="8"/>
  <c r="D26" i="8" s="1"/>
  <c r="D29" i="8" s="1"/>
  <c r="D30" i="8" s="1"/>
  <c r="D31" i="8" s="1"/>
  <c r="D40" i="8" s="1"/>
  <c r="D49" i="8" s="1"/>
  <c r="E54" i="8"/>
  <c r="K56" i="8"/>
  <c r="L27" i="8"/>
  <c r="C59" i="8"/>
  <c r="C60" i="8" s="1"/>
  <c r="F37" i="7"/>
  <c r="I112" i="7"/>
  <c r="J112" i="7" s="1"/>
  <c r="F18" i="7" s="1"/>
  <c r="C59" i="7"/>
  <c r="C60" i="7" s="1"/>
  <c r="D19" i="7"/>
  <c r="C55" i="7"/>
  <c r="J56" i="7"/>
  <c r="K27" i="7"/>
  <c r="H48" i="7"/>
  <c r="H71" i="7"/>
  <c r="H47" i="7"/>
  <c r="C21" i="7"/>
  <c r="C26" i="7" s="1"/>
  <c r="C29" i="7" s="1"/>
  <c r="C30" i="7" s="1"/>
  <c r="I45" i="7"/>
  <c r="D54" i="7"/>
  <c r="D20" i="7"/>
  <c r="D21" i="7"/>
  <c r="D26" i="7" s="1"/>
  <c r="D29" i="7" s="1"/>
  <c r="D30" i="7" s="1"/>
  <c r="D31" i="7" s="1"/>
  <c r="D40" i="7" s="1"/>
  <c r="D49" i="7" s="1"/>
  <c r="E37" i="7"/>
  <c r="I111" i="7"/>
  <c r="J111" i="7" s="1"/>
  <c r="E18" i="7" s="1"/>
  <c r="C70" i="7"/>
  <c r="C68" i="7"/>
  <c r="J25" i="7"/>
  <c r="C20" i="7"/>
  <c r="D69" i="7"/>
  <c r="D39" i="7"/>
  <c r="D36" i="7"/>
  <c r="D38" i="7"/>
  <c r="G115" i="7"/>
  <c r="C116" i="7"/>
  <c r="E112" i="7"/>
  <c r="D112" i="7" s="1"/>
  <c r="F113" i="7"/>
  <c r="C59" i="1"/>
  <c r="C60" i="1" s="1"/>
  <c r="L13" i="1" s="1"/>
  <c r="C31" i="1"/>
  <c r="C40" i="1" s="1"/>
  <c r="C49" i="1" s="1"/>
  <c r="F13" i="1"/>
  <c r="H66" i="1"/>
  <c r="H46" i="1"/>
  <c r="I45" i="1" s="1"/>
  <c r="D55" i="1"/>
  <c r="E19" i="1"/>
  <c r="E111" i="1"/>
  <c r="D111" i="1" s="1"/>
  <c r="F112" i="1"/>
  <c r="H112" i="1" s="1"/>
  <c r="C70" i="1"/>
  <c r="C68" i="1"/>
  <c r="G71" i="1"/>
  <c r="G47" i="1"/>
  <c r="G48" i="1"/>
  <c r="D37" i="1"/>
  <c r="I110" i="1"/>
  <c r="J110" i="1" s="1"/>
  <c r="D18" i="1" s="1"/>
  <c r="E37" i="1"/>
  <c r="I111" i="1"/>
  <c r="J111" i="1" s="1"/>
  <c r="E18" i="1" s="1"/>
  <c r="K25" i="1"/>
  <c r="I56" i="1"/>
  <c r="J27" i="1"/>
  <c r="G116" i="1"/>
  <c r="C117" i="1"/>
  <c r="H54" i="10" l="1"/>
  <c r="G54" i="10"/>
  <c r="G20" i="10"/>
  <c r="G21" i="10"/>
  <c r="G26" i="10" s="1"/>
  <c r="G29" i="10" s="1"/>
  <c r="G30" i="10" s="1"/>
  <c r="G31" i="10" s="1"/>
  <c r="G40" i="10" s="1"/>
  <c r="G49" i="10" s="1"/>
  <c r="I37" i="10"/>
  <c r="I115" i="10"/>
  <c r="J115" i="10" s="1"/>
  <c r="I18" i="10" s="1"/>
  <c r="J66" i="10"/>
  <c r="J46" i="10"/>
  <c r="K45" i="10"/>
  <c r="J56" i="10"/>
  <c r="K27" i="10"/>
  <c r="G55" i="10"/>
  <c r="H19" i="10"/>
  <c r="I71" i="10"/>
  <c r="I48" i="10"/>
  <c r="I47" i="10"/>
  <c r="L25" i="10"/>
  <c r="D115" i="10"/>
  <c r="H69" i="10"/>
  <c r="H36" i="10"/>
  <c r="H38" i="10"/>
  <c r="H39" i="10"/>
  <c r="F62" i="10"/>
  <c r="G69" i="10"/>
  <c r="G70" i="10" s="1"/>
  <c r="G38" i="10"/>
  <c r="G36" i="10"/>
  <c r="G39" i="10"/>
  <c r="E116" i="10"/>
  <c r="C117" i="10"/>
  <c r="F116" i="10"/>
  <c r="H116" i="10" s="1"/>
  <c r="G116" i="10"/>
  <c r="D116" i="10" s="1"/>
  <c r="F54" i="9"/>
  <c r="I66" i="9"/>
  <c r="I46" i="9"/>
  <c r="J45" i="9" s="1"/>
  <c r="C61" i="9"/>
  <c r="L13" i="9"/>
  <c r="G37" i="9"/>
  <c r="I113" i="9"/>
  <c r="J113" i="9" s="1"/>
  <c r="G18" i="9" s="1"/>
  <c r="E114" i="9"/>
  <c r="D114" i="9" s="1"/>
  <c r="H115" i="9"/>
  <c r="F115" i="9"/>
  <c r="K56" i="9"/>
  <c r="L27" i="9"/>
  <c r="G117" i="9"/>
  <c r="C118" i="9"/>
  <c r="L25" i="9"/>
  <c r="J114" i="9"/>
  <c r="H18" i="9" s="1"/>
  <c r="H37" i="9"/>
  <c r="I114" i="9"/>
  <c r="H71" i="9"/>
  <c r="H48" i="9"/>
  <c r="H47" i="9"/>
  <c r="F69" i="9"/>
  <c r="F39" i="9"/>
  <c r="F38" i="9"/>
  <c r="F36" i="9"/>
  <c r="D55" i="9"/>
  <c r="D59" i="9" s="1"/>
  <c r="D60" i="9" s="1"/>
  <c r="D61" i="9" s="1"/>
  <c r="D62" i="9" s="1"/>
  <c r="E19" i="9"/>
  <c r="C70" i="9"/>
  <c r="D70" i="9" s="1"/>
  <c r="E70" i="9" s="1"/>
  <c r="C68" i="9"/>
  <c r="C31" i="9"/>
  <c r="C40" i="9" s="1"/>
  <c r="C49" i="9" s="1"/>
  <c r="C62" i="9" s="1"/>
  <c r="F13" i="9"/>
  <c r="I37" i="8"/>
  <c r="I115" i="8"/>
  <c r="J115" i="8" s="1"/>
  <c r="I18" i="8" s="1"/>
  <c r="G71" i="8"/>
  <c r="G47" i="8"/>
  <c r="G48" i="8"/>
  <c r="L56" i="8"/>
  <c r="M27" i="8"/>
  <c r="C61" i="8"/>
  <c r="L13" i="8"/>
  <c r="L25" i="8"/>
  <c r="E115" i="8"/>
  <c r="D115" i="8" s="1"/>
  <c r="F70" i="8"/>
  <c r="G70" i="8" s="1"/>
  <c r="C72" i="8"/>
  <c r="D72" i="8" s="1"/>
  <c r="E72" i="8" s="1"/>
  <c r="F72" i="8" s="1"/>
  <c r="G72" i="8" s="1"/>
  <c r="D68" i="8"/>
  <c r="E68" i="8" s="1"/>
  <c r="F68" i="8" s="1"/>
  <c r="G68" i="8" s="1"/>
  <c r="F116" i="8"/>
  <c r="H116" i="8"/>
  <c r="C117" i="8"/>
  <c r="G116" i="8"/>
  <c r="I116" i="8" s="1"/>
  <c r="E116" i="8"/>
  <c r="H37" i="8"/>
  <c r="D55" i="8"/>
  <c r="D59" i="8" s="1"/>
  <c r="D60" i="8" s="1"/>
  <c r="D61" i="8" s="1"/>
  <c r="D62" i="8" s="1"/>
  <c r="E19" i="8"/>
  <c r="C31" i="8"/>
  <c r="C40" i="8" s="1"/>
  <c r="C49" i="8" s="1"/>
  <c r="C62" i="8" s="1"/>
  <c r="F13" i="8"/>
  <c r="H45" i="8"/>
  <c r="I114" i="8"/>
  <c r="J114" i="8" s="1"/>
  <c r="H18" i="8" s="1"/>
  <c r="F54" i="7"/>
  <c r="E54" i="7"/>
  <c r="E20" i="7"/>
  <c r="E21" i="7"/>
  <c r="E26" i="7" s="1"/>
  <c r="E29" i="7" s="1"/>
  <c r="E30" i="7" s="1"/>
  <c r="E31" i="7" s="1"/>
  <c r="L13" i="7"/>
  <c r="C61" i="7"/>
  <c r="D68" i="7"/>
  <c r="C72" i="7"/>
  <c r="D72" i="7" s="1"/>
  <c r="E72" i="7" s="1"/>
  <c r="E113" i="7"/>
  <c r="D113" i="7" s="1"/>
  <c r="F114" i="7"/>
  <c r="K56" i="7"/>
  <c r="L27" i="7"/>
  <c r="D70" i="7"/>
  <c r="I66" i="7"/>
  <c r="J45" i="7"/>
  <c r="I46" i="7"/>
  <c r="F36" i="7"/>
  <c r="F69" i="7"/>
  <c r="F38" i="7"/>
  <c r="F39" i="7"/>
  <c r="K25" i="7"/>
  <c r="E69" i="7"/>
  <c r="E39" i="7"/>
  <c r="E36" i="7"/>
  <c r="E38" i="7"/>
  <c r="C31" i="7"/>
  <c r="C40" i="7" s="1"/>
  <c r="C49" i="7" s="1"/>
  <c r="C62" i="7" s="1"/>
  <c r="F13" i="7"/>
  <c r="H113" i="7"/>
  <c r="C117" i="7"/>
  <c r="G116" i="7"/>
  <c r="D55" i="7"/>
  <c r="D59" i="7" s="1"/>
  <c r="D60" i="7" s="1"/>
  <c r="D61" i="7" s="1"/>
  <c r="D62" i="7" s="1"/>
  <c r="E19" i="7"/>
  <c r="C61" i="1"/>
  <c r="C62" i="1" s="1"/>
  <c r="D54" i="1"/>
  <c r="D59" i="1" s="1"/>
  <c r="D60" i="1" s="1"/>
  <c r="D61" i="1" s="1"/>
  <c r="D21" i="1"/>
  <c r="D26" i="1" s="1"/>
  <c r="D29" i="1" s="1"/>
  <c r="D30" i="1" s="1"/>
  <c r="D31" i="1" s="1"/>
  <c r="D20" i="1"/>
  <c r="E54" i="1"/>
  <c r="E21" i="1"/>
  <c r="E26" i="1" s="1"/>
  <c r="E29" i="1" s="1"/>
  <c r="E30" i="1" s="1"/>
  <c r="E31" i="1" s="1"/>
  <c r="E20" i="1"/>
  <c r="L25" i="1"/>
  <c r="F19" i="1"/>
  <c r="E55" i="1"/>
  <c r="H47" i="1"/>
  <c r="H71" i="1"/>
  <c r="H48" i="1"/>
  <c r="I66" i="1"/>
  <c r="I46" i="1"/>
  <c r="J45" i="1" s="1"/>
  <c r="E69" i="1"/>
  <c r="E36" i="1"/>
  <c r="E39" i="1"/>
  <c r="C72" i="1"/>
  <c r="F37" i="1"/>
  <c r="I112" i="1"/>
  <c r="J112" i="1" s="1"/>
  <c r="F18" i="1" s="1"/>
  <c r="D36" i="1"/>
  <c r="D69" i="1"/>
  <c r="D70" i="1" s="1"/>
  <c r="D38" i="1"/>
  <c r="E38" i="1" s="1"/>
  <c r="D39" i="1"/>
  <c r="G117" i="1"/>
  <c r="C118" i="1"/>
  <c r="J56" i="1"/>
  <c r="K27" i="1"/>
  <c r="E112" i="1"/>
  <c r="D112" i="1" s="1"/>
  <c r="F113" i="1"/>
  <c r="H113" i="1" s="1"/>
  <c r="I54" i="10" l="1"/>
  <c r="J116" i="10"/>
  <c r="J18" i="10" s="1"/>
  <c r="J37" i="10"/>
  <c r="K66" i="10"/>
  <c r="K46" i="10"/>
  <c r="L45" i="10"/>
  <c r="H55" i="10"/>
  <c r="H59" i="10" s="1"/>
  <c r="H60" i="10" s="1"/>
  <c r="H61" i="10" s="1"/>
  <c r="I19" i="10"/>
  <c r="J71" i="10"/>
  <c r="J47" i="10"/>
  <c r="J48" i="10"/>
  <c r="I116" i="10"/>
  <c r="M25" i="10"/>
  <c r="G59" i="10"/>
  <c r="G60" i="10" s="1"/>
  <c r="G61" i="10" s="1"/>
  <c r="G62" i="10" s="1"/>
  <c r="G68" i="10"/>
  <c r="H68" i="10" s="1"/>
  <c r="L27" i="10"/>
  <c r="K56" i="10"/>
  <c r="H21" i="10"/>
  <c r="H26" i="10" s="1"/>
  <c r="H29" i="10" s="1"/>
  <c r="H30" i="10" s="1"/>
  <c r="H31" i="10" s="1"/>
  <c r="H40" i="10" s="1"/>
  <c r="H49" i="10" s="1"/>
  <c r="I69" i="10"/>
  <c r="I39" i="10"/>
  <c r="I38" i="10"/>
  <c r="I36" i="10"/>
  <c r="H20" i="10"/>
  <c r="G117" i="10"/>
  <c r="I117" i="10" s="1"/>
  <c r="F117" i="10"/>
  <c r="H117" i="10" s="1"/>
  <c r="C118" i="10"/>
  <c r="H70" i="10"/>
  <c r="G72" i="10"/>
  <c r="H72" i="10" s="1"/>
  <c r="I72" i="10" s="1"/>
  <c r="J66" i="9"/>
  <c r="K45" i="9"/>
  <c r="J46" i="9"/>
  <c r="G54" i="9"/>
  <c r="I71" i="9"/>
  <c r="I47" i="9"/>
  <c r="I48" i="9"/>
  <c r="M25" i="9"/>
  <c r="L56" i="9"/>
  <c r="M27" i="9"/>
  <c r="G39" i="9"/>
  <c r="G38" i="9"/>
  <c r="H38" i="9" s="1"/>
  <c r="G69" i="9"/>
  <c r="G70" i="9" s="1"/>
  <c r="G36" i="9"/>
  <c r="E55" i="9"/>
  <c r="E59" i="9" s="1"/>
  <c r="E60" i="9" s="1"/>
  <c r="E61" i="9" s="1"/>
  <c r="F19" i="9"/>
  <c r="E20" i="9"/>
  <c r="E21" i="9"/>
  <c r="E26" i="9" s="1"/>
  <c r="E29" i="9" s="1"/>
  <c r="E30" i="9" s="1"/>
  <c r="E31" i="9" s="1"/>
  <c r="E40" i="9" s="1"/>
  <c r="E49" i="9" s="1"/>
  <c r="E62" i="9" s="1"/>
  <c r="I37" i="9"/>
  <c r="I115" i="9"/>
  <c r="J115" i="9" s="1"/>
  <c r="I18" i="9" s="1"/>
  <c r="D68" i="9"/>
  <c r="E68" i="9" s="1"/>
  <c r="F68" i="9" s="1"/>
  <c r="C72" i="9"/>
  <c r="D72" i="9" s="1"/>
  <c r="E72" i="9" s="1"/>
  <c r="F72" i="9" s="1"/>
  <c r="G72" i="9" s="1"/>
  <c r="H69" i="9"/>
  <c r="H70" i="9" s="1"/>
  <c r="H39" i="9"/>
  <c r="H36" i="9"/>
  <c r="F70" i="9"/>
  <c r="H54" i="9"/>
  <c r="G118" i="9"/>
  <c r="C119" i="9"/>
  <c r="E115" i="9"/>
  <c r="D115" i="9" s="1"/>
  <c r="F116" i="9"/>
  <c r="H116" i="9"/>
  <c r="I54" i="8"/>
  <c r="H54" i="8"/>
  <c r="H68" i="8"/>
  <c r="I68" i="8" s="1"/>
  <c r="D116" i="8"/>
  <c r="H69" i="8"/>
  <c r="H70" i="8" s="1"/>
  <c r="H39" i="8"/>
  <c r="H38" i="8"/>
  <c r="H36" i="8"/>
  <c r="J116" i="8"/>
  <c r="J18" i="8" s="1"/>
  <c r="J37" i="8"/>
  <c r="E55" i="8"/>
  <c r="E59" i="8" s="1"/>
  <c r="E60" i="8" s="1"/>
  <c r="E61" i="8" s="1"/>
  <c r="F19" i="8"/>
  <c r="E21" i="8"/>
  <c r="E26" i="8" s="1"/>
  <c r="E29" i="8" s="1"/>
  <c r="E30" i="8" s="1"/>
  <c r="E31" i="8" s="1"/>
  <c r="E40" i="8" s="1"/>
  <c r="E49" i="8" s="1"/>
  <c r="E62" i="8" s="1"/>
  <c r="E20" i="8"/>
  <c r="M56" i="8"/>
  <c r="N27" i="8"/>
  <c r="I69" i="8"/>
  <c r="I70" i="8" s="1"/>
  <c r="I38" i="8"/>
  <c r="I39" i="8"/>
  <c r="I36" i="8"/>
  <c r="H66" i="8"/>
  <c r="H46" i="8"/>
  <c r="G117" i="8"/>
  <c r="F117" i="8"/>
  <c r="H117" i="8" s="1"/>
  <c r="C118" i="8"/>
  <c r="M25" i="8"/>
  <c r="E40" i="7"/>
  <c r="E49" i="7" s="1"/>
  <c r="F72" i="7"/>
  <c r="E70" i="7"/>
  <c r="E68" i="7"/>
  <c r="F68" i="7" s="1"/>
  <c r="E59" i="7"/>
  <c r="E60" i="7" s="1"/>
  <c r="E61" i="7" s="1"/>
  <c r="G117" i="7"/>
  <c r="C118" i="7"/>
  <c r="L25" i="7"/>
  <c r="I71" i="7"/>
  <c r="I48" i="7"/>
  <c r="I47" i="7"/>
  <c r="L56" i="7"/>
  <c r="M27" i="7"/>
  <c r="J46" i="7"/>
  <c r="K45" i="7"/>
  <c r="J66" i="7"/>
  <c r="E114" i="7"/>
  <c r="D114" i="7" s="1"/>
  <c r="F115" i="7"/>
  <c r="F70" i="7"/>
  <c r="G37" i="7"/>
  <c r="I113" i="7"/>
  <c r="J113" i="7" s="1"/>
  <c r="G18" i="7" s="1"/>
  <c r="F19" i="7"/>
  <c r="E55" i="7"/>
  <c r="H114" i="7"/>
  <c r="D72" i="1"/>
  <c r="E72" i="1" s="1"/>
  <c r="D40" i="1"/>
  <c r="D49" i="1" s="1"/>
  <c r="D62" i="1" s="1"/>
  <c r="G37" i="1"/>
  <c r="I113" i="1"/>
  <c r="J113" i="1" s="1"/>
  <c r="G18" i="1" s="1"/>
  <c r="E70" i="1"/>
  <c r="F55" i="1"/>
  <c r="G19" i="1"/>
  <c r="E113" i="1"/>
  <c r="D113" i="1" s="1"/>
  <c r="F114" i="1"/>
  <c r="H114" i="1" s="1"/>
  <c r="J66" i="1"/>
  <c r="J46" i="1"/>
  <c r="M25" i="1"/>
  <c r="F20" i="1"/>
  <c r="F54" i="1"/>
  <c r="F21" i="1"/>
  <c r="F26" i="1" s="1"/>
  <c r="F29" i="1" s="1"/>
  <c r="F30" i="1" s="1"/>
  <c r="F31" i="1" s="1"/>
  <c r="E59" i="1"/>
  <c r="E60" i="1" s="1"/>
  <c r="E61" i="1" s="1"/>
  <c r="F69" i="1"/>
  <c r="F36" i="1"/>
  <c r="F39" i="1"/>
  <c r="F38" i="1"/>
  <c r="E40" i="1"/>
  <c r="E49" i="1" s="1"/>
  <c r="L27" i="1"/>
  <c r="K56" i="1"/>
  <c r="C119" i="1"/>
  <c r="G118" i="1"/>
  <c r="D68" i="1"/>
  <c r="E68" i="1" s="1"/>
  <c r="I71" i="1"/>
  <c r="I48" i="1"/>
  <c r="I47" i="1"/>
  <c r="J117" i="10" l="1"/>
  <c r="K18" i="10" s="1"/>
  <c r="K37" i="10"/>
  <c r="E117" i="10"/>
  <c r="I70" i="10"/>
  <c r="N25" i="10"/>
  <c r="J19" i="10"/>
  <c r="J21" i="10" s="1"/>
  <c r="J26" i="10" s="1"/>
  <c r="J29" i="10" s="1"/>
  <c r="J30" i="10" s="1"/>
  <c r="J31" i="10" s="1"/>
  <c r="J40" i="10" s="1"/>
  <c r="J49" i="10" s="1"/>
  <c r="I55" i="10"/>
  <c r="J69" i="10"/>
  <c r="J36" i="10"/>
  <c r="J38" i="10"/>
  <c r="J39" i="10"/>
  <c r="H62" i="10"/>
  <c r="J54" i="10"/>
  <c r="J20" i="10"/>
  <c r="D117" i="10"/>
  <c r="I20" i="10"/>
  <c r="L56" i="10"/>
  <c r="M27" i="10"/>
  <c r="L46" i="10"/>
  <c r="L66" i="10"/>
  <c r="I21" i="10"/>
  <c r="I26" i="10" s="1"/>
  <c r="I29" i="10" s="1"/>
  <c r="I30" i="10" s="1"/>
  <c r="I31" i="10" s="1"/>
  <c r="I40" i="10" s="1"/>
  <c r="I49" i="10" s="1"/>
  <c r="C119" i="10"/>
  <c r="G118" i="10"/>
  <c r="F118" i="10"/>
  <c r="E118" i="10" s="1"/>
  <c r="I68" i="10"/>
  <c r="J68" i="10" s="1"/>
  <c r="K71" i="10"/>
  <c r="K48" i="10"/>
  <c r="K47" i="10"/>
  <c r="I59" i="10"/>
  <c r="I60" i="10" s="1"/>
  <c r="I61" i="10" s="1"/>
  <c r="I54" i="9"/>
  <c r="J37" i="9"/>
  <c r="I116" i="9"/>
  <c r="J116" i="9" s="1"/>
  <c r="J18" i="9" s="1"/>
  <c r="H72" i="9"/>
  <c r="E116" i="9"/>
  <c r="D116" i="9" s="1"/>
  <c r="F117" i="9"/>
  <c r="C120" i="9"/>
  <c r="G119" i="9"/>
  <c r="G68" i="9"/>
  <c r="H68" i="9" s="1"/>
  <c r="F55" i="9"/>
  <c r="F59" i="9" s="1"/>
  <c r="F60" i="9" s="1"/>
  <c r="F61" i="9" s="1"/>
  <c r="G19" i="9"/>
  <c r="F21" i="9"/>
  <c r="F26" i="9" s="1"/>
  <c r="F29" i="9" s="1"/>
  <c r="F30" i="9" s="1"/>
  <c r="F31" i="9" s="1"/>
  <c r="F40" i="9" s="1"/>
  <c r="F49" i="9" s="1"/>
  <c r="F20" i="9"/>
  <c r="M56" i="9"/>
  <c r="N27" i="9"/>
  <c r="J71" i="9"/>
  <c r="J48" i="9"/>
  <c r="J47" i="9"/>
  <c r="K66" i="9"/>
  <c r="K46" i="9"/>
  <c r="L45" i="9"/>
  <c r="I69" i="9"/>
  <c r="I70" i="9" s="1"/>
  <c r="I39" i="9"/>
  <c r="I38" i="9"/>
  <c r="I36" i="9"/>
  <c r="N25" i="9"/>
  <c r="K37" i="8"/>
  <c r="I117" i="8"/>
  <c r="J117" i="8" s="1"/>
  <c r="K18" i="8" s="1"/>
  <c r="G19" i="8"/>
  <c r="F55" i="8"/>
  <c r="F59" i="8" s="1"/>
  <c r="F60" i="8" s="1"/>
  <c r="F61" i="8" s="1"/>
  <c r="F21" i="8"/>
  <c r="F26" i="8" s="1"/>
  <c r="F29" i="8" s="1"/>
  <c r="F30" i="8" s="1"/>
  <c r="F31" i="8" s="1"/>
  <c r="F40" i="8" s="1"/>
  <c r="F49" i="8" s="1"/>
  <c r="F62" i="8" s="1"/>
  <c r="F20" i="8"/>
  <c r="H47" i="8"/>
  <c r="H48" i="8"/>
  <c r="H71" i="8"/>
  <c r="H118" i="8"/>
  <c r="C119" i="8"/>
  <c r="E118" i="8"/>
  <c r="D118" i="8"/>
  <c r="F118" i="8"/>
  <c r="G118" i="8"/>
  <c r="I118" i="8" s="1"/>
  <c r="E117" i="8"/>
  <c r="D117" i="8" s="1"/>
  <c r="I45" i="8"/>
  <c r="N56" i="8"/>
  <c r="O27" i="8"/>
  <c r="J69" i="8"/>
  <c r="J70" i="8" s="1"/>
  <c r="J39" i="8"/>
  <c r="J38" i="8"/>
  <c r="J36" i="8"/>
  <c r="N25" i="8"/>
  <c r="J54" i="8"/>
  <c r="H72" i="8"/>
  <c r="G54" i="7"/>
  <c r="G68" i="7"/>
  <c r="K66" i="7"/>
  <c r="K46" i="7"/>
  <c r="G69" i="7"/>
  <c r="G70" i="7" s="1"/>
  <c r="G39" i="7"/>
  <c r="G38" i="7"/>
  <c r="G36" i="7"/>
  <c r="E115" i="7"/>
  <c r="D115" i="7" s="1"/>
  <c r="F116" i="7"/>
  <c r="E62" i="7"/>
  <c r="G118" i="7"/>
  <c r="C119" i="7"/>
  <c r="H37" i="7"/>
  <c r="I114" i="7"/>
  <c r="J114" i="7" s="1"/>
  <c r="H18" i="7" s="1"/>
  <c r="J48" i="7"/>
  <c r="J47" i="7"/>
  <c r="J71" i="7"/>
  <c r="M25" i="7"/>
  <c r="N27" i="7"/>
  <c r="M56" i="7"/>
  <c r="F55" i="7"/>
  <c r="F59" i="7" s="1"/>
  <c r="F60" i="7" s="1"/>
  <c r="F61" i="7" s="1"/>
  <c r="G19" i="7"/>
  <c r="G20" i="7" s="1"/>
  <c r="F20" i="7"/>
  <c r="F21" i="7"/>
  <c r="F26" i="7" s="1"/>
  <c r="F29" i="7" s="1"/>
  <c r="F30" i="7" s="1"/>
  <c r="F31" i="7" s="1"/>
  <c r="F40" i="7" s="1"/>
  <c r="F49" i="7" s="1"/>
  <c r="H115" i="7"/>
  <c r="F68" i="1"/>
  <c r="F70" i="1"/>
  <c r="E62" i="1"/>
  <c r="F40" i="1"/>
  <c r="F49" i="1" s="1"/>
  <c r="G54" i="1"/>
  <c r="G21" i="1"/>
  <c r="G26" i="1" s="1"/>
  <c r="G29" i="1" s="1"/>
  <c r="G30" i="1" s="1"/>
  <c r="G31" i="1" s="1"/>
  <c r="G20" i="1"/>
  <c r="F59" i="1"/>
  <c r="F60" i="1" s="1"/>
  <c r="F61" i="1" s="1"/>
  <c r="F72" i="1"/>
  <c r="G69" i="1"/>
  <c r="G39" i="1"/>
  <c r="G38" i="1"/>
  <c r="G36" i="1"/>
  <c r="G119" i="1"/>
  <c r="C120" i="1"/>
  <c r="E114" i="1"/>
  <c r="D114" i="1" s="1"/>
  <c r="F115" i="1"/>
  <c r="N25" i="1"/>
  <c r="J71" i="1"/>
  <c r="J48" i="1"/>
  <c r="J47" i="1"/>
  <c r="H37" i="1"/>
  <c r="I114" i="1"/>
  <c r="J114" i="1" s="1"/>
  <c r="H18" i="1" s="1"/>
  <c r="L56" i="1"/>
  <c r="M27" i="1"/>
  <c r="K45" i="1"/>
  <c r="G55" i="1"/>
  <c r="H19" i="1"/>
  <c r="H118" i="10" l="1"/>
  <c r="O25" i="10"/>
  <c r="L71" i="10"/>
  <c r="L48" i="10"/>
  <c r="L47" i="10"/>
  <c r="D118" i="10"/>
  <c r="M45" i="10"/>
  <c r="J70" i="10"/>
  <c r="K68" i="10"/>
  <c r="M56" i="10"/>
  <c r="N27" i="10"/>
  <c r="J72" i="10"/>
  <c r="K72" i="10" s="1"/>
  <c r="H119" i="10"/>
  <c r="G119" i="10"/>
  <c r="F119" i="10"/>
  <c r="E119" i="10" s="1"/>
  <c r="D119" i="10" s="1"/>
  <c r="C120" i="10"/>
  <c r="J55" i="10"/>
  <c r="J59" i="10" s="1"/>
  <c r="J60" i="10" s="1"/>
  <c r="J61" i="10" s="1"/>
  <c r="J62" i="10" s="1"/>
  <c r="K19" i="10"/>
  <c r="K69" i="10"/>
  <c r="K39" i="10"/>
  <c r="K38" i="10"/>
  <c r="K36" i="10"/>
  <c r="I62" i="10"/>
  <c r="K54" i="10"/>
  <c r="K21" i="10"/>
  <c r="K26" i="10" s="1"/>
  <c r="K29" i="10" s="1"/>
  <c r="K30" i="10" s="1"/>
  <c r="K31" i="10" s="1"/>
  <c r="K40" i="10" s="1"/>
  <c r="K49" i="10" s="1"/>
  <c r="K20" i="10"/>
  <c r="J54" i="9"/>
  <c r="I72" i="9"/>
  <c r="L66" i="9"/>
  <c r="L46" i="9"/>
  <c r="N56" i="9"/>
  <c r="O27" i="9"/>
  <c r="I68" i="9"/>
  <c r="G120" i="9"/>
  <c r="C121" i="9"/>
  <c r="O25" i="9"/>
  <c r="K48" i="9"/>
  <c r="K71" i="9"/>
  <c r="K47" i="9"/>
  <c r="J69" i="9"/>
  <c r="J70" i="9" s="1"/>
  <c r="J36" i="9"/>
  <c r="J38" i="9"/>
  <c r="J39" i="9"/>
  <c r="G55" i="9"/>
  <c r="G59" i="9" s="1"/>
  <c r="G60" i="9" s="1"/>
  <c r="G61" i="9" s="1"/>
  <c r="H19" i="9"/>
  <c r="G21" i="9"/>
  <c r="G26" i="9" s="1"/>
  <c r="G29" i="9" s="1"/>
  <c r="G30" i="9" s="1"/>
  <c r="G31" i="9" s="1"/>
  <c r="G40" i="9" s="1"/>
  <c r="G49" i="9" s="1"/>
  <c r="G62" i="9" s="1"/>
  <c r="G20" i="9"/>
  <c r="E117" i="9"/>
  <c r="D117" i="9" s="1"/>
  <c r="F118" i="9"/>
  <c r="F62" i="9"/>
  <c r="H117" i="9"/>
  <c r="K54" i="8"/>
  <c r="F119" i="8"/>
  <c r="E119" i="8" s="1"/>
  <c r="H119" i="8"/>
  <c r="C120" i="8"/>
  <c r="G119" i="8"/>
  <c r="D119" i="8" s="1"/>
  <c r="J68" i="8"/>
  <c r="K68" i="8" s="1"/>
  <c r="G55" i="8"/>
  <c r="G59" i="8" s="1"/>
  <c r="G60" i="8" s="1"/>
  <c r="G61" i="8" s="1"/>
  <c r="H19" i="8"/>
  <c r="G21" i="8"/>
  <c r="G26" i="8" s="1"/>
  <c r="G29" i="8" s="1"/>
  <c r="G30" i="8" s="1"/>
  <c r="G31" i="8" s="1"/>
  <c r="G40" i="8" s="1"/>
  <c r="G49" i="8" s="1"/>
  <c r="G20" i="8"/>
  <c r="J118" i="8"/>
  <c r="L18" i="8" s="1"/>
  <c r="L37" i="8"/>
  <c r="K69" i="8"/>
  <c r="K70" i="8" s="1"/>
  <c r="K39" i="8"/>
  <c r="K38" i="8"/>
  <c r="K36" i="8"/>
  <c r="I66" i="8"/>
  <c r="I46" i="8"/>
  <c r="J45" i="8"/>
  <c r="O25" i="8"/>
  <c r="O56" i="8"/>
  <c r="P27" i="8"/>
  <c r="H54" i="7"/>
  <c r="E116" i="7"/>
  <c r="D116" i="7" s="1"/>
  <c r="F117" i="7"/>
  <c r="N56" i="7"/>
  <c r="O27" i="7"/>
  <c r="C120" i="7"/>
  <c r="G119" i="7"/>
  <c r="H116" i="7"/>
  <c r="G72" i="7"/>
  <c r="G59" i="7"/>
  <c r="G60" i="7" s="1"/>
  <c r="G61" i="7" s="1"/>
  <c r="G55" i="7"/>
  <c r="H19" i="7"/>
  <c r="H21" i="7" s="1"/>
  <c r="H26" i="7" s="1"/>
  <c r="H29" i="7" s="1"/>
  <c r="H30" i="7" s="1"/>
  <c r="H31" i="7" s="1"/>
  <c r="H40" i="7" s="1"/>
  <c r="H49" i="7" s="1"/>
  <c r="F62" i="7"/>
  <c r="K71" i="7"/>
  <c r="K48" i="7"/>
  <c r="K47" i="7"/>
  <c r="G21" i="7"/>
  <c r="G26" i="7" s="1"/>
  <c r="G29" i="7" s="1"/>
  <c r="G30" i="7" s="1"/>
  <c r="G31" i="7" s="1"/>
  <c r="G40" i="7" s="1"/>
  <c r="G49" i="7" s="1"/>
  <c r="G62" i="7" s="1"/>
  <c r="J115" i="7"/>
  <c r="I18" i="7" s="1"/>
  <c r="I37" i="7"/>
  <c r="I115" i="7"/>
  <c r="N25" i="7"/>
  <c r="H39" i="7"/>
  <c r="H38" i="7"/>
  <c r="H69" i="7"/>
  <c r="H70" i="7" s="1"/>
  <c r="H36" i="7"/>
  <c r="L45" i="7"/>
  <c r="G70" i="1"/>
  <c r="G72" i="1"/>
  <c r="G68" i="1"/>
  <c r="F62" i="1"/>
  <c r="E115" i="1"/>
  <c r="D115" i="1" s="1"/>
  <c r="F116" i="1"/>
  <c r="H54" i="1"/>
  <c r="H21" i="1"/>
  <c r="H26" i="1" s="1"/>
  <c r="H29" i="1" s="1"/>
  <c r="H30" i="1" s="1"/>
  <c r="H31" i="1" s="1"/>
  <c r="H20" i="1"/>
  <c r="H55" i="1"/>
  <c r="I19" i="1"/>
  <c r="G40" i="1"/>
  <c r="G49" i="1" s="1"/>
  <c r="H69" i="1"/>
  <c r="H39" i="1"/>
  <c r="H38" i="1"/>
  <c r="H36" i="1"/>
  <c r="G59" i="1"/>
  <c r="G60" i="1" s="1"/>
  <c r="G61" i="1" s="1"/>
  <c r="O25" i="1"/>
  <c r="K66" i="1"/>
  <c r="K46" i="1"/>
  <c r="L45" i="1" s="1"/>
  <c r="N27" i="1"/>
  <c r="M56" i="1"/>
  <c r="H115" i="1"/>
  <c r="G120" i="1"/>
  <c r="C121" i="1"/>
  <c r="M37" i="10" l="1"/>
  <c r="I119" i="10"/>
  <c r="J119" i="10" s="1"/>
  <c r="M18" i="10" s="1"/>
  <c r="P25" i="10"/>
  <c r="G120" i="10"/>
  <c r="F120" i="10"/>
  <c r="E120" i="10"/>
  <c r="D120" i="10"/>
  <c r="H120" i="10"/>
  <c r="C121" i="10"/>
  <c r="M66" i="10"/>
  <c r="M46" i="10"/>
  <c r="N45" i="10"/>
  <c r="L37" i="10"/>
  <c r="K70" i="10"/>
  <c r="O27" i="10"/>
  <c r="N56" i="10"/>
  <c r="I118" i="10"/>
  <c r="J118" i="10" s="1"/>
  <c r="L18" i="10" s="1"/>
  <c r="K55" i="10"/>
  <c r="K59" i="10" s="1"/>
  <c r="K60" i="10" s="1"/>
  <c r="K61" i="10" s="1"/>
  <c r="K62" i="10" s="1"/>
  <c r="L19" i="10"/>
  <c r="L47" i="9"/>
  <c r="L71" i="9"/>
  <c r="L48" i="9"/>
  <c r="H55" i="9"/>
  <c r="H59" i="9" s="1"/>
  <c r="H60" i="9" s="1"/>
  <c r="H61" i="9" s="1"/>
  <c r="I19" i="9"/>
  <c r="H21" i="9"/>
  <c r="H26" i="9" s="1"/>
  <c r="H29" i="9" s="1"/>
  <c r="H30" i="9" s="1"/>
  <c r="H31" i="9" s="1"/>
  <c r="H40" i="9" s="1"/>
  <c r="H49" i="9" s="1"/>
  <c r="H62" i="9" s="1"/>
  <c r="H20" i="9"/>
  <c r="E118" i="9"/>
  <c r="D118" i="9" s="1"/>
  <c r="F119" i="9"/>
  <c r="G121" i="9"/>
  <c r="C122" i="9"/>
  <c r="J68" i="9"/>
  <c r="J72" i="9"/>
  <c r="H118" i="9"/>
  <c r="O56" i="9"/>
  <c r="P27" i="9"/>
  <c r="J117" i="9"/>
  <c r="K18" i="9" s="1"/>
  <c r="K37" i="9"/>
  <c r="I117" i="9"/>
  <c r="P25" i="9"/>
  <c r="M45" i="9"/>
  <c r="I119" i="8"/>
  <c r="G120" i="8"/>
  <c r="F120" i="8"/>
  <c r="E120" i="8" s="1"/>
  <c r="C121" i="8"/>
  <c r="P56" i="8"/>
  <c r="Q27" i="8"/>
  <c r="J119" i="8"/>
  <c r="M18" i="8" s="1"/>
  <c r="M37" i="8"/>
  <c r="L69" i="8"/>
  <c r="L70" i="8" s="1"/>
  <c r="L39" i="8"/>
  <c r="L36" i="8"/>
  <c r="L38" i="8"/>
  <c r="P25" i="8"/>
  <c r="G62" i="8"/>
  <c r="L54" i="8"/>
  <c r="J66" i="8"/>
  <c r="J46" i="8"/>
  <c r="K45" i="8"/>
  <c r="I71" i="8"/>
  <c r="I72" i="8" s="1"/>
  <c r="I48" i="8"/>
  <c r="I47" i="8"/>
  <c r="H55" i="8"/>
  <c r="H59" i="8" s="1"/>
  <c r="H60" i="8" s="1"/>
  <c r="H61" i="8" s="1"/>
  <c r="I19" i="8"/>
  <c r="H21" i="8"/>
  <c r="H26" i="8" s="1"/>
  <c r="H29" i="8" s="1"/>
  <c r="H30" i="8" s="1"/>
  <c r="H31" i="8" s="1"/>
  <c r="H40" i="8" s="1"/>
  <c r="H49" i="8" s="1"/>
  <c r="H20" i="8"/>
  <c r="G120" i="7"/>
  <c r="C121" i="7"/>
  <c r="H68" i="7"/>
  <c r="I68" i="7" s="1"/>
  <c r="I38" i="7"/>
  <c r="I36" i="7"/>
  <c r="I39" i="7"/>
  <c r="I69" i="7"/>
  <c r="I70" i="7" s="1"/>
  <c r="O56" i="7"/>
  <c r="P27" i="7"/>
  <c r="H59" i="7"/>
  <c r="H60" i="7" s="1"/>
  <c r="H61" i="7" s="1"/>
  <c r="H62" i="7" s="1"/>
  <c r="J37" i="7"/>
  <c r="I116" i="7"/>
  <c r="J116" i="7" s="1"/>
  <c r="J18" i="7" s="1"/>
  <c r="H20" i="7"/>
  <c r="I54" i="7"/>
  <c r="E117" i="7"/>
  <c r="D117" i="7" s="1"/>
  <c r="F118" i="7"/>
  <c r="H55" i="7"/>
  <c r="I19" i="7"/>
  <c r="O25" i="7"/>
  <c r="L66" i="7"/>
  <c r="L46" i="7"/>
  <c r="M45" i="7"/>
  <c r="H72" i="7"/>
  <c r="I72" i="7" s="1"/>
  <c r="H117" i="7"/>
  <c r="H70" i="1"/>
  <c r="H72" i="1"/>
  <c r="H68" i="1"/>
  <c r="L66" i="1"/>
  <c r="L46" i="1"/>
  <c r="P25" i="1"/>
  <c r="H40" i="1"/>
  <c r="H49" i="1" s="1"/>
  <c r="I37" i="1"/>
  <c r="I115" i="1"/>
  <c r="J115" i="1" s="1"/>
  <c r="I18" i="1" s="1"/>
  <c r="H59" i="1"/>
  <c r="H60" i="1" s="1"/>
  <c r="H61" i="1" s="1"/>
  <c r="C122" i="1"/>
  <c r="G121" i="1"/>
  <c r="N56" i="1"/>
  <c r="O27" i="1"/>
  <c r="E116" i="1"/>
  <c r="D116" i="1" s="1"/>
  <c r="F117" i="1"/>
  <c r="H117" i="1" s="1"/>
  <c r="K71" i="1"/>
  <c r="K47" i="1"/>
  <c r="K48" i="1"/>
  <c r="G62" i="1"/>
  <c r="I55" i="1"/>
  <c r="J19" i="1"/>
  <c r="H116" i="1"/>
  <c r="L54" i="10" l="1"/>
  <c r="L21" i="10"/>
  <c r="L26" i="10" s="1"/>
  <c r="L29" i="10" s="1"/>
  <c r="L30" i="10" s="1"/>
  <c r="L31" i="10" s="1"/>
  <c r="L20" i="10"/>
  <c r="M54" i="10"/>
  <c r="M21" i="10"/>
  <c r="M26" i="10" s="1"/>
  <c r="M29" i="10" s="1"/>
  <c r="M30" i="10" s="1"/>
  <c r="M31" i="10" s="1"/>
  <c r="M20" i="10"/>
  <c r="N37" i="10"/>
  <c r="Q25" i="10"/>
  <c r="N66" i="10"/>
  <c r="O45" i="10"/>
  <c r="N46" i="10"/>
  <c r="O56" i="10"/>
  <c r="P27" i="10"/>
  <c r="M71" i="10"/>
  <c r="M47" i="10"/>
  <c r="M48" i="10"/>
  <c r="L55" i="10"/>
  <c r="M19" i="10"/>
  <c r="I120" i="10"/>
  <c r="J120" i="10" s="1"/>
  <c r="N18" i="10" s="1"/>
  <c r="M69" i="10"/>
  <c r="M39" i="10"/>
  <c r="M38" i="10"/>
  <c r="M36" i="10"/>
  <c r="L69" i="10"/>
  <c r="L38" i="10"/>
  <c r="L39" i="10"/>
  <c r="L36" i="10"/>
  <c r="C122" i="10"/>
  <c r="G121" i="10"/>
  <c r="F121" i="10"/>
  <c r="E121" i="10" s="1"/>
  <c r="K54" i="9"/>
  <c r="I55" i="9"/>
  <c r="I59" i="9" s="1"/>
  <c r="I60" i="9" s="1"/>
  <c r="I61" i="9" s="1"/>
  <c r="J19" i="9"/>
  <c r="I21" i="9"/>
  <c r="I26" i="9" s="1"/>
  <c r="I29" i="9" s="1"/>
  <c r="I30" i="9" s="1"/>
  <c r="I31" i="9" s="1"/>
  <c r="I40" i="9" s="1"/>
  <c r="I49" i="9" s="1"/>
  <c r="I62" i="9" s="1"/>
  <c r="I20" i="9"/>
  <c r="M66" i="9"/>
  <c r="M46" i="9"/>
  <c r="N45" i="9"/>
  <c r="E119" i="9"/>
  <c r="D119" i="9" s="1"/>
  <c r="H120" i="9"/>
  <c r="F120" i="9"/>
  <c r="Q25" i="9"/>
  <c r="H119" i="9"/>
  <c r="J118" i="9"/>
  <c r="L18" i="9" s="1"/>
  <c r="L37" i="9"/>
  <c r="I118" i="9"/>
  <c r="K69" i="9"/>
  <c r="K70" i="9" s="1"/>
  <c r="K36" i="9"/>
  <c r="K38" i="9"/>
  <c r="K39" i="9"/>
  <c r="P56" i="9"/>
  <c r="Q27" i="9"/>
  <c r="K72" i="9"/>
  <c r="C123" i="9"/>
  <c r="G122" i="9"/>
  <c r="Q25" i="8"/>
  <c r="M54" i="8"/>
  <c r="H120" i="8"/>
  <c r="H121" i="8"/>
  <c r="C122" i="8"/>
  <c r="E121" i="8"/>
  <c r="D121" i="8"/>
  <c r="F121" i="8"/>
  <c r="G121" i="8"/>
  <c r="I121" i="8"/>
  <c r="D120" i="8"/>
  <c r="Q56" i="8"/>
  <c r="R27" i="8"/>
  <c r="H62" i="8"/>
  <c r="K66" i="8"/>
  <c r="K46" i="8"/>
  <c r="L45" i="8" s="1"/>
  <c r="J72" i="8"/>
  <c r="I55" i="8"/>
  <c r="I59" i="8" s="1"/>
  <c r="I60" i="8" s="1"/>
  <c r="I61" i="8" s="1"/>
  <c r="J19" i="8"/>
  <c r="I21" i="8"/>
  <c r="I26" i="8" s="1"/>
  <c r="I29" i="8" s="1"/>
  <c r="I30" i="8" s="1"/>
  <c r="I31" i="8" s="1"/>
  <c r="I40" i="8" s="1"/>
  <c r="I49" i="8" s="1"/>
  <c r="I20" i="8"/>
  <c r="J71" i="8"/>
  <c r="J48" i="8"/>
  <c r="J47" i="8"/>
  <c r="M69" i="8"/>
  <c r="M70" i="8" s="1"/>
  <c r="M39" i="8"/>
  <c r="M36" i="8"/>
  <c r="M38" i="8"/>
  <c r="L68" i="8"/>
  <c r="M68" i="8" s="1"/>
  <c r="J54" i="7"/>
  <c r="I55" i="7"/>
  <c r="J19" i="7"/>
  <c r="I21" i="7"/>
  <c r="I26" i="7" s="1"/>
  <c r="I29" i="7" s="1"/>
  <c r="I30" i="7" s="1"/>
  <c r="I31" i="7" s="1"/>
  <c r="I40" i="7" s="1"/>
  <c r="I49" i="7" s="1"/>
  <c r="I62" i="7" s="1"/>
  <c r="L71" i="7"/>
  <c r="L47" i="7"/>
  <c r="L48" i="7"/>
  <c r="E118" i="7"/>
  <c r="D118" i="7" s="1"/>
  <c r="H119" i="7"/>
  <c r="F119" i="7"/>
  <c r="G121" i="7"/>
  <c r="C122" i="7"/>
  <c r="J69" i="7"/>
  <c r="J70" i="7" s="1"/>
  <c r="J38" i="7"/>
  <c r="J36" i="7"/>
  <c r="J39" i="7"/>
  <c r="P25" i="7"/>
  <c r="J72" i="7"/>
  <c r="M66" i="7"/>
  <c r="M46" i="7"/>
  <c r="N45" i="7"/>
  <c r="I20" i="7"/>
  <c r="P56" i="7"/>
  <c r="Q27" i="7"/>
  <c r="H118" i="7"/>
  <c r="J117" i="7"/>
  <c r="K18" i="7" s="1"/>
  <c r="K37" i="7"/>
  <c r="I117" i="7"/>
  <c r="I59" i="7"/>
  <c r="I60" i="7" s="1"/>
  <c r="I61" i="7" s="1"/>
  <c r="K37" i="1"/>
  <c r="I117" i="1"/>
  <c r="J117" i="1" s="1"/>
  <c r="K18" i="1" s="1"/>
  <c r="Q25" i="1"/>
  <c r="L47" i="1"/>
  <c r="L48" i="1"/>
  <c r="L71" i="1"/>
  <c r="G122" i="1"/>
  <c r="C123" i="1"/>
  <c r="H62" i="1"/>
  <c r="I20" i="1"/>
  <c r="I54" i="1"/>
  <c r="I59" i="1" s="1"/>
  <c r="I60" i="1" s="1"/>
  <c r="I61" i="1" s="1"/>
  <c r="I21" i="1"/>
  <c r="I26" i="1" s="1"/>
  <c r="I29" i="1" s="1"/>
  <c r="I30" i="1" s="1"/>
  <c r="I31" i="1" s="1"/>
  <c r="I69" i="1"/>
  <c r="I36" i="1"/>
  <c r="I38" i="1"/>
  <c r="I39" i="1"/>
  <c r="O56" i="1"/>
  <c r="P27" i="1"/>
  <c r="J37" i="1"/>
  <c r="I116" i="1"/>
  <c r="J116" i="1" s="1"/>
  <c r="J18" i="1" s="1"/>
  <c r="J55" i="1"/>
  <c r="K19" i="1"/>
  <c r="E117" i="1"/>
  <c r="D117" i="1" s="1"/>
  <c r="F118" i="1"/>
  <c r="M45" i="1"/>
  <c r="D121" i="10" l="1"/>
  <c r="N54" i="10"/>
  <c r="H121" i="10"/>
  <c r="C123" i="10"/>
  <c r="G122" i="10"/>
  <c r="F122" i="10"/>
  <c r="H122" i="10" s="1"/>
  <c r="O66" i="10"/>
  <c r="O46" i="10"/>
  <c r="P45" i="10"/>
  <c r="M40" i="10"/>
  <c r="M49" i="10" s="1"/>
  <c r="R25" i="10"/>
  <c r="P56" i="10"/>
  <c r="Q27" i="10"/>
  <c r="L70" i="10"/>
  <c r="M70" i="10" s="1"/>
  <c r="L72" i="10"/>
  <c r="M72" i="10" s="1"/>
  <c r="L68" i="10"/>
  <c r="M68" i="10" s="1"/>
  <c r="M55" i="10"/>
  <c r="M59" i="10" s="1"/>
  <c r="M60" i="10" s="1"/>
  <c r="M61" i="10" s="1"/>
  <c r="N19" i="10"/>
  <c r="N69" i="10"/>
  <c r="N36" i="10"/>
  <c r="N38" i="10"/>
  <c r="N39" i="10"/>
  <c r="L40" i="10"/>
  <c r="L49" i="10" s="1"/>
  <c r="L62" i="10" s="1"/>
  <c r="N71" i="10"/>
  <c r="N48" i="10"/>
  <c r="N47" i="10"/>
  <c r="L59" i="10"/>
  <c r="L60" i="10" s="1"/>
  <c r="L61" i="10" s="1"/>
  <c r="R25" i="9"/>
  <c r="N66" i="9"/>
  <c r="N46" i="9"/>
  <c r="O45" i="9" s="1"/>
  <c r="M71" i="9"/>
  <c r="M48" i="9"/>
  <c r="M47" i="9"/>
  <c r="Q56" i="9"/>
  <c r="R27" i="9"/>
  <c r="K68" i="9"/>
  <c r="L68" i="9" s="1"/>
  <c r="L69" i="9"/>
  <c r="L70" i="9" s="1"/>
  <c r="L39" i="9"/>
  <c r="L38" i="9"/>
  <c r="L36" i="9"/>
  <c r="E120" i="9"/>
  <c r="D120" i="9" s="1"/>
  <c r="F121" i="9"/>
  <c r="H121" i="9" s="1"/>
  <c r="L54" i="9"/>
  <c r="N37" i="9"/>
  <c r="I120" i="9"/>
  <c r="J120" i="9" s="1"/>
  <c r="N18" i="9" s="1"/>
  <c r="G123" i="9"/>
  <c r="C124" i="9"/>
  <c r="M37" i="9"/>
  <c r="I119" i="9"/>
  <c r="J119" i="9" s="1"/>
  <c r="M18" i="9" s="1"/>
  <c r="J55" i="9"/>
  <c r="J59" i="9" s="1"/>
  <c r="J60" i="9" s="1"/>
  <c r="J61" i="9" s="1"/>
  <c r="K19" i="9"/>
  <c r="J21" i="9"/>
  <c r="J26" i="9" s="1"/>
  <c r="J29" i="9" s="1"/>
  <c r="J30" i="9" s="1"/>
  <c r="J31" i="9" s="1"/>
  <c r="J40" i="9" s="1"/>
  <c r="J49" i="9" s="1"/>
  <c r="J62" i="9" s="1"/>
  <c r="J20" i="9"/>
  <c r="L66" i="8"/>
  <c r="L46" i="8"/>
  <c r="M45" i="8"/>
  <c r="R56" i="8"/>
  <c r="S27" i="8"/>
  <c r="K72" i="8"/>
  <c r="F122" i="8"/>
  <c r="H122" i="8"/>
  <c r="G122" i="8"/>
  <c r="I122" i="8" s="1"/>
  <c r="C123" i="8"/>
  <c r="E122" i="8"/>
  <c r="J121" i="8"/>
  <c r="O18" i="8" s="1"/>
  <c r="O37" i="8"/>
  <c r="I62" i="8"/>
  <c r="R25" i="8"/>
  <c r="K71" i="8"/>
  <c r="K47" i="8"/>
  <c r="K48" i="8"/>
  <c r="J55" i="8"/>
  <c r="J59" i="8" s="1"/>
  <c r="J60" i="8" s="1"/>
  <c r="J61" i="8" s="1"/>
  <c r="K19" i="8"/>
  <c r="J20" i="8"/>
  <c r="J21" i="8"/>
  <c r="J26" i="8" s="1"/>
  <c r="J29" i="8" s="1"/>
  <c r="J30" i="8" s="1"/>
  <c r="J31" i="8" s="1"/>
  <c r="J40" i="8" s="1"/>
  <c r="J49" i="8" s="1"/>
  <c r="N37" i="8"/>
  <c r="I120" i="8"/>
  <c r="J120" i="8" s="1"/>
  <c r="N18" i="8" s="1"/>
  <c r="J55" i="7"/>
  <c r="K19" i="7"/>
  <c r="L37" i="7"/>
  <c r="I118" i="7"/>
  <c r="J118" i="7" s="1"/>
  <c r="L18" i="7" s="1"/>
  <c r="C123" i="7"/>
  <c r="G122" i="7"/>
  <c r="J68" i="7"/>
  <c r="M37" i="7"/>
  <c r="I119" i="7"/>
  <c r="J119" i="7" s="1"/>
  <c r="M18" i="7" s="1"/>
  <c r="M71" i="7"/>
  <c r="M47" i="7"/>
  <c r="M48" i="7"/>
  <c r="Q56" i="7"/>
  <c r="R27" i="7"/>
  <c r="J20" i="7"/>
  <c r="K69" i="7"/>
  <c r="K70" i="7" s="1"/>
  <c r="K39" i="7"/>
  <c r="K36" i="7"/>
  <c r="K38" i="7"/>
  <c r="K54" i="7"/>
  <c r="K21" i="7"/>
  <c r="K26" i="7" s="1"/>
  <c r="K29" i="7" s="1"/>
  <c r="K30" i="7" s="1"/>
  <c r="K31" i="7" s="1"/>
  <c r="K40" i="7" s="1"/>
  <c r="K49" i="7" s="1"/>
  <c r="K20" i="7"/>
  <c r="J21" i="7"/>
  <c r="J26" i="7" s="1"/>
  <c r="J29" i="7" s="1"/>
  <c r="J30" i="7" s="1"/>
  <c r="J31" i="7" s="1"/>
  <c r="J40" i="7" s="1"/>
  <c r="J49" i="7" s="1"/>
  <c r="N66" i="7"/>
  <c r="N46" i="7"/>
  <c r="O45" i="7"/>
  <c r="Q25" i="7"/>
  <c r="E119" i="7"/>
  <c r="D119" i="7" s="1"/>
  <c r="F120" i="7"/>
  <c r="H120" i="7"/>
  <c r="J59" i="7"/>
  <c r="J60" i="7" s="1"/>
  <c r="J61" i="7" s="1"/>
  <c r="E118" i="1"/>
  <c r="D118" i="1" s="1"/>
  <c r="F119" i="1"/>
  <c r="I70" i="1"/>
  <c r="I72" i="1"/>
  <c r="I68" i="1"/>
  <c r="J69" i="1"/>
  <c r="J36" i="1"/>
  <c r="J39" i="1"/>
  <c r="J38" i="1"/>
  <c r="K38" i="1" s="1"/>
  <c r="I40" i="1"/>
  <c r="I49" i="1" s="1"/>
  <c r="I62" i="1" s="1"/>
  <c r="K69" i="1"/>
  <c r="K36" i="1"/>
  <c r="K39" i="1"/>
  <c r="M66" i="1"/>
  <c r="M46" i="1"/>
  <c r="N45" i="1" s="1"/>
  <c r="J54" i="1"/>
  <c r="J59" i="1" s="1"/>
  <c r="J60" i="1" s="1"/>
  <c r="J61" i="1" s="1"/>
  <c r="J20" i="1"/>
  <c r="J21" i="1"/>
  <c r="J26" i="1" s="1"/>
  <c r="J29" i="1" s="1"/>
  <c r="J30" i="1" s="1"/>
  <c r="J31" i="1" s="1"/>
  <c r="G123" i="1"/>
  <c r="C124" i="1"/>
  <c r="K54" i="1"/>
  <c r="K21" i="1"/>
  <c r="K26" i="1" s="1"/>
  <c r="K29" i="1" s="1"/>
  <c r="K30" i="1" s="1"/>
  <c r="K31" i="1" s="1"/>
  <c r="K20" i="1"/>
  <c r="H118" i="1"/>
  <c r="L19" i="1"/>
  <c r="K55" i="1"/>
  <c r="P56" i="1"/>
  <c r="Q27" i="1"/>
  <c r="R25" i="1"/>
  <c r="J40" i="1" l="1"/>
  <c r="J49" i="1" s="1"/>
  <c r="J62" i="1" s="1"/>
  <c r="P37" i="10"/>
  <c r="I122" i="10"/>
  <c r="J122" i="10" s="1"/>
  <c r="P18" i="10" s="1"/>
  <c r="N70" i="10"/>
  <c r="Q56" i="10"/>
  <c r="R27" i="10"/>
  <c r="E122" i="10"/>
  <c r="D122" i="10" s="1"/>
  <c r="O37" i="10"/>
  <c r="N55" i="10"/>
  <c r="O19" i="10"/>
  <c r="M62" i="10"/>
  <c r="N21" i="10"/>
  <c r="N26" i="10" s="1"/>
  <c r="N29" i="10" s="1"/>
  <c r="N30" i="10" s="1"/>
  <c r="N31" i="10" s="1"/>
  <c r="N40" i="10" s="1"/>
  <c r="N49" i="10" s="1"/>
  <c r="I121" i="10"/>
  <c r="J121" i="10" s="1"/>
  <c r="O18" i="10" s="1"/>
  <c r="P66" i="10"/>
  <c r="P46" i="10"/>
  <c r="N59" i="10"/>
  <c r="N60" i="10" s="1"/>
  <c r="N61" i="10" s="1"/>
  <c r="S25" i="10"/>
  <c r="N68" i="10"/>
  <c r="O71" i="10"/>
  <c r="O48" i="10"/>
  <c r="O47" i="10"/>
  <c r="G123" i="10"/>
  <c r="F123" i="10"/>
  <c r="E123" i="10" s="1"/>
  <c r="D123" i="10" s="1"/>
  <c r="C124" i="10"/>
  <c r="H123" i="10"/>
  <c r="N20" i="10"/>
  <c r="N72" i="10"/>
  <c r="N54" i="9"/>
  <c r="O66" i="9"/>
  <c r="O46" i="9"/>
  <c r="M54" i="9"/>
  <c r="O37" i="9"/>
  <c r="I121" i="9"/>
  <c r="J121" i="9" s="1"/>
  <c r="O18" i="9" s="1"/>
  <c r="N71" i="9"/>
  <c r="N48" i="9"/>
  <c r="N47" i="9"/>
  <c r="K55" i="9"/>
  <c r="K59" i="9" s="1"/>
  <c r="K60" i="9" s="1"/>
  <c r="K61" i="9" s="1"/>
  <c r="L19" i="9"/>
  <c r="K21" i="9"/>
  <c r="K26" i="9" s="1"/>
  <c r="K29" i="9" s="1"/>
  <c r="K30" i="9" s="1"/>
  <c r="K31" i="9" s="1"/>
  <c r="K40" i="9" s="1"/>
  <c r="K49" i="9" s="1"/>
  <c r="K62" i="9" s="1"/>
  <c r="K20" i="9"/>
  <c r="S25" i="9"/>
  <c r="E121" i="9"/>
  <c r="D121" i="9" s="1"/>
  <c r="H122" i="9"/>
  <c r="F122" i="9"/>
  <c r="G124" i="9"/>
  <c r="C125" i="9"/>
  <c r="N69" i="9"/>
  <c r="N70" i="9" s="1"/>
  <c r="N36" i="9"/>
  <c r="N39" i="9"/>
  <c r="N38" i="9"/>
  <c r="M68" i="9"/>
  <c r="M69" i="9"/>
  <c r="M70" i="9" s="1"/>
  <c r="M39" i="9"/>
  <c r="M38" i="9"/>
  <c r="M36" i="9"/>
  <c r="R56" i="9"/>
  <c r="S27" i="9"/>
  <c r="L72" i="9"/>
  <c r="M72" i="9" s="1"/>
  <c r="N72" i="9" s="1"/>
  <c r="N54" i="8"/>
  <c r="G123" i="8"/>
  <c r="F123" i="8"/>
  <c r="H123" i="8" s="1"/>
  <c r="C124" i="8"/>
  <c r="L72" i="8"/>
  <c r="T27" i="8"/>
  <c r="S56" i="8"/>
  <c r="O69" i="8"/>
  <c r="O39" i="8"/>
  <c r="O36" i="8"/>
  <c r="D122" i="8"/>
  <c r="J62" i="8"/>
  <c r="O54" i="8"/>
  <c r="J122" i="8"/>
  <c r="P18" i="8" s="1"/>
  <c r="P37" i="8"/>
  <c r="M66" i="8"/>
  <c r="M46" i="8"/>
  <c r="L71" i="8"/>
  <c r="L48" i="8"/>
  <c r="L47" i="8"/>
  <c r="N69" i="8"/>
  <c r="N39" i="8"/>
  <c r="N38" i="8"/>
  <c r="O38" i="8" s="1"/>
  <c r="N36" i="8"/>
  <c r="K55" i="8"/>
  <c r="K59" i="8" s="1"/>
  <c r="K60" i="8" s="1"/>
  <c r="K61" i="8" s="1"/>
  <c r="L19" i="8"/>
  <c r="K20" i="8"/>
  <c r="K21" i="8"/>
  <c r="K26" i="8" s="1"/>
  <c r="K29" i="8" s="1"/>
  <c r="K30" i="8" s="1"/>
  <c r="K31" i="8" s="1"/>
  <c r="K40" i="8" s="1"/>
  <c r="K49" i="8" s="1"/>
  <c r="S25" i="8"/>
  <c r="L54" i="7"/>
  <c r="M54" i="7"/>
  <c r="G123" i="7"/>
  <c r="C124" i="7"/>
  <c r="K72" i="7"/>
  <c r="L69" i="7"/>
  <c r="L70" i="7" s="1"/>
  <c r="L36" i="7"/>
  <c r="L39" i="7"/>
  <c r="L38" i="7"/>
  <c r="N37" i="7"/>
  <c r="I120" i="7"/>
  <c r="J120" i="7" s="1"/>
  <c r="N18" i="7" s="1"/>
  <c r="N48" i="7"/>
  <c r="N47" i="7"/>
  <c r="N71" i="7"/>
  <c r="S27" i="7"/>
  <c r="R56" i="7"/>
  <c r="M69" i="7"/>
  <c r="M70" i="7" s="1"/>
  <c r="M36" i="7"/>
  <c r="M39" i="7"/>
  <c r="M38" i="7"/>
  <c r="O66" i="7"/>
  <c r="O46" i="7"/>
  <c r="E120" i="7"/>
  <c r="D120" i="7" s="1"/>
  <c r="F121" i="7"/>
  <c r="L19" i="7"/>
  <c r="L21" i="7" s="1"/>
  <c r="L26" i="7" s="1"/>
  <c r="L29" i="7" s="1"/>
  <c r="L30" i="7" s="1"/>
  <c r="L31" i="7" s="1"/>
  <c r="L40" i="7" s="1"/>
  <c r="L49" i="7" s="1"/>
  <c r="K55" i="7"/>
  <c r="R25" i="7"/>
  <c r="K59" i="7"/>
  <c r="K60" i="7" s="1"/>
  <c r="K61" i="7" s="1"/>
  <c r="K62" i="7" s="1"/>
  <c r="J62" i="7"/>
  <c r="K68" i="7"/>
  <c r="K40" i="1"/>
  <c r="K49" i="1" s="1"/>
  <c r="J70" i="1"/>
  <c r="K70" i="1" s="1"/>
  <c r="J72" i="1"/>
  <c r="K72" i="1" s="1"/>
  <c r="C125" i="1"/>
  <c r="G124" i="1"/>
  <c r="E119" i="1"/>
  <c r="D119" i="1" s="1"/>
  <c r="F120" i="1"/>
  <c r="H120" i="1" s="1"/>
  <c r="L55" i="1"/>
  <c r="M19" i="1"/>
  <c r="K59" i="1"/>
  <c r="K60" i="1" s="1"/>
  <c r="K61" i="1" s="1"/>
  <c r="H119" i="1"/>
  <c r="N66" i="1"/>
  <c r="N46" i="1"/>
  <c r="O45" i="1" s="1"/>
  <c r="L37" i="1"/>
  <c r="I118" i="1"/>
  <c r="J118" i="1" s="1"/>
  <c r="L18" i="1" s="1"/>
  <c r="S25" i="1"/>
  <c r="R27" i="1"/>
  <c r="Q56" i="1"/>
  <c r="M71" i="1"/>
  <c r="M47" i="1"/>
  <c r="M48" i="1"/>
  <c r="J68" i="1"/>
  <c r="K68" i="1" s="1"/>
  <c r="P54" i="10" l="1"/>
  <c r="O54" i="10"/>
  <c r="O59" i="10" s="1"/>
  <c r="O60" i="10" s="1"/>
  <c r="O61" i="10" s="1"/>
  <c r="O20" i="10"/>
  <c r="O21" i="10"/>
  <c r="O26" i="10" s="1"/>
  <c r="O29" i="10" s="1"/>
  <c r="O30" i="10" s="1"/>
  <c r="O31" i="10" s="1"/>
  <c r="O40" i="10" s="1"/>
  <c r="O49" i="10" s="1"/>
  <c r="O62" i="10" s="1"/>
  <c r="R56" i="10"/>
  <c r="S27" i="10"/>
  <c r="Q37" i="10"/>
  <c r="P71" i="10"/>
  <c r="P47" i="10"/>
  <c r="P48" i="10"/>
  <c r="O55" i="10"/>
  <c r="P19" i="10"/>
  <c r="I123" i="10"/>
  <c r="J123" i="10" s="1"/>
  <c r="Q18" i="10" s="1"/>
  <c r="Q45" i="10"/>
  <c r="O72" i="10"/>
  <c r="P72" i="10" s="1"/>
  <c r="C125" i="10"/>
  <c r="H124" i="10"/>
  <c r="G124" i="10"/>
  <c r="D124" i="10" s="1"/>
  <c r="F124" i="10"/>
  <c r="E124" i="10" s="1"/>
  <c r="O69" i="10"/>
  <c r="O70" i="10" s="1"/>
  <c r="O39" i="10"/>
  <c r="O38" i="10"/>
  <c r="O36" i="10"/>
  <c r="T25" i="10"/>
  <c r="P69" i="10"/>
  <c r="P70" i="10" s="1"/>
  <c r="P36" i="10"/>
  <c r="P38" i="10"/>
  <c r="P39" i="10"/>
  <c r="N62" i="10"/>
  <c r="O54" i="9"/>
  <c r="O71" i="9"/>
  <c r="O47" i="9"/>
  <c r="O48" i="9"/>
  <c r="L55" i="9"/>
  <c r="L59" i="9" s="1"/>
  <c r="L60" i="9" s="1"/>
  <c r="L61" i="9" s="1"/>
  <c r="M19" i="9"/>
  <c r="L20" i="9"/>
  <c r="L21" i="9"/>
  <c r="L26" i="9" s="1"/>
  <c r="L29" i="9" s="1"/>
  <c r="L30" i="9" s="1"/>
  <c r="L31" i="9" s="1"/>
  <c r="L40" i="9" s="1"/>
  <c r="L49" i="9" s="1"/>
  <c r="L62" i="9" s="1"/>
  <c r="O69" i="9"/>
  <c r="O70" i="9" s="1"/>
  <c r="O36" i="9"/>
  <c r="O39" i="9"/>
  <c r="O38" i="9"/>
  <c r="P45" i="9"/>
  <c r="C126" i="9"/>
  <c r="G125" i="9"/>
  <c r="T25" i="9"/>
  <c r="J122" i="9"/>
  <c r="P18" i="9" s="1"/>
  <c r="P37" i="9"/>
  <c r="I122" i="9"/>
  <c r="O72" i="9"/>
  <c r="S56" i="9"/>
  <c r="T27" i="9"/>
  <c r="N68" i="9"/>
  <c r="E122" i="9"/>
  <c r="D122" i="9" s="1"/>
  <c r="F123" i="9"/>
  <c r="H123" i="9" s="1"/>
  <c r="I123" i="8"/>
  <c r="J123" i="8"/>
  <c r="Q18" i="8" s="1"/>
  <c r="Q37" i="8"/>
  <c r="T56" i="8"/>
  <c r="U27" i="8"/>
  <c r="C125" i="8"/>
  <c r="F124" i="8"/>
  <c r="H124" i="8" s="1"/>
  <c r="G124" i="8"/>
  <c r="I124" i="8" s="1"/>
  <c r="L55" i="8"/>
  <c r="L59" i="8" s="1"/>
  <c r="L60" i="8" s="1"/>
  <c r="L61" i="8" s="1"/>
  <c r="M19" i="8"/>
  <c r="L20" i="8"/>
  <c r="L21" i="8"/>
  <c r="L26" i="8" s="1"/>
  <c r="L29" i="8" s="1"/>
  <c r="L30" i="8" s="1"/>
  <c r="L31" i="8" s="1"/>
  <c r="L40" i="8" s="1"/>
  <c r="L49" i="8" s="1"/>
  <c r="P54" i="8"/>
  <c r="M71" i="8"/>
  <c r="M72" i="8" s="1"/>
  <c r="M48" i="8"/>
  <c r="M47" i="8"/>
  <c r="E123" i="8"/>
  <c r="D123" i="8" s="1"/>
  <c r="P69" i="8"/>
  <c r="P36" i="8"/>
  <c r="P39" i="8"/>
  <c r="P38" i="8"/>
  <c r="K62" i="8"/>
  <c r="N45" i="8"/>
  <c r="T25" i="8"/>
  <c r="N70" i="8"/>
  <c r="O70" i="8" s="1"/>
  <c r="N68" i="8"/>
  <c r="O68" i="8" s="1"/>
  <c r="P68" i="8" s="1"/>
  <c r="N54" i="7"/>
  <c r="G124" i="7"/>
  <c r="C125" i="7"/>
  <c r="E121" i="7"/>
  <c r="D121" i="7" s="1"/>
  <c r="F122" i="7"/>
  <c r="S25" i="7"/>
  <c r="O71" i="7"/>
  <c r="O48" i="7"/>
  <c r="O47" i="7"/>
  <c r="P45" i="7"/>
  <c r="N69" i="7"/>
  <c r="N70" i="7" s="1"/>
  <c r="N39" i="7"/>
  <c r="N38" i="7"/>
  <c r="N36" i="7"/>
  <c r="L72" i="7"/>
  <c r="M72" i="7" s="1"/>
  <c r="L55" i="7"/>
  <c r="M19" i="7"/>
  <c r="T27" i="7"/>
  <c r="S56" i="7"/>
  <c r="L20" i="7"/>
  <c r="L68" i="7"/>
  <c r="M68" i="7" s="1"/>
  <c r="H121" i="7"/>
  <c r="L59" i="7"/>
  <c r="L60" i="7" s="1"/>
  <c r="L61" i="7" s="1"/>
  <c r="L62" i="7" s="1"/>
  <c r="K62" i="1"/>
  <c r="O66" i="1"/>
  <c r="O46" i="1"/>
  <c r="L21" i="1"/>
  <c r="L26" i="1" s="1"/>
  <c r="L29" i="1" s="1"/>
  <c r="L30" i="1" s="1"/>
  <c r="L31" i="1" s="1"/>
  <c r="L54" i="1"/>
  <c r="L59" i="1" s="1"/>
  <c r="L60" i="1" s="1"/>
  <c r="L61" i="1" s="1"/>
  <c r="L20" i="1"/>
  <c r="L69" i="1"/>
  <c r="L68" i="1" s="1"/>
  <c r="L36" i="1"/>
  <c r="L39" i="1"/>
  <c r="L38" i="1"/>
  <c r="T25" i="1"/>
  <c r="R56" i="1"/>
  <c r="S27" i="1"/>
  <c r="N47" i="1"/>
  <c r="N48" i="1"/>
  <c r="N71" i="1"/>
  <c r="N37" i="1"/>
  <c r="I120" i="1"/>
  <c r="J120" i="1" s="1"/>
  <c r="N18" i="1" s="1"/>
  <c r="G125" i="1"/>
  <c r="C126" i="1"/>
  <c r="E120" i="1"/>
  <c r="D120" i="1" s="1"/>
  <c r="F121" i="1"/>
  <c r="H121" i="1" s="1"/>
  <c r="M37" i="1"/>
  <c r="I119" i="1"/>
  <c r="J119" i="1" s="1"/>
  <c r="M18" i="1" s="1"/>
  <c r="M55" i="1"/>
  <c r="N19" i="1"/>
  <c r="Q54" i="10" l="1"/>
  <c r="R37" i="10"/>
  <c r="Q66" i="10"/>
  <c r="Q46" i="10"/>
  <c r="R45" i="10"/>
  <c r="I124" i="10"/>
  <c r="J124" i="10" s="1"/>
  <c r="R18" i="10" s="1"/>
  <c r="Q69" i="10"/>
  <c r="Q70" i="10" s="1"/>
  <c r="Q36" i="10"/>
  <c r="Q38" i="10"/>
  <c r="Q39" i="10"/>
  <c r="P55" i="10"/>
  <c r="P59" i="10" s="1"/>
  <c r="P60" i="10" s="1"/>
  <c r="P61" i="10" s="1"/>
  <c r="Q19" i="10"/>
  <c r="P20" i="10"/>
  <c r="O68" i="10"/>
  <c r="P68" i="10" s="1"/>
  <c r="Q68" i="10" s="1"/>
  <c r="S56" i="10"/>
  <c r="T27" i="10"/>
  <c r="P21" i="10"/>
  <c r="P26" i="10" s="1"/>
  <c r="P29" i="10" s="1"/>
  <c r="P30" i="10" s="1"/>
  <c r="P31" i="10" s="1"/>
  <c r="P40" i="10" s="1"/>
  <c r="P49" i="10" s="1"/>
  <c r="U25" i="10"/>
  <c r="C126" i="10"/>
  <c r="F125" i="10"/>
  <c r="H125" i="10" s="1"/>
  <c r="G125" i="10"/>
  <c r="J123" i="9"/>
  <c r="Q18" i="9" s="1"/>
  <c r="Q37" i="9"/>
  <c r="I123" i="9"/>
  <c r="G126" i="9"/>
  <c r="C127" i="9"/>
  <c r="E123" i="9"/>
  <c r="D123" i="9" s="1"/>
  <c r="F124" i="9"/>
  <c r="P46" i="9"/>
  <c r="P66" i="9"/>
  <c r="O68" i="9"/>
  <c r="P69" i="9"/>
  <c r="P70" i="9" s="1"/>
  <c r="P36" i="9"/>
  <c r="P39" i="9"/>
  <c r="P38" i="9"/>
  <c r="M55" i="9"/>
  <c r="M59" i="9" s="1"/>
  <c r="M60" i="9" s="1"/>
  <c r="M61" i="9" s="1"/>
  <c r="N19" i="9"/>
  <c r="M21" i="9"/>
  <c r="M26" i="9" s="1"/>
  <c r="M29" i="9" s="1"/>
  <c r="M30" i="9" s="1"/>
  <c r="M31" i="9" s="1"/>
  <c r="M40" i="9" s="1"/>
  <c r="M49" i="9" s="1"/>
  <c r="M20" i="9"/>
  <c r="P54" i="9"/>
  <c r="T56" i="9"/>
  <c r="U27" i="9"/>
  <c r="U25" i="9"/>
  <c r="J124" i="8"/>
  <c r="R18" i="8" s="1"/>
  <c r="R37" i="8"/>
  <c r="U56" i="8"/>
  <c r="V27" i="8"/>
  <c r="N19" i="8"/>
  <c r="M55" i="8"/>
  <c r="M59" i="8" s="1"/>
  <c r="M60" i="8" s="1"/>
  <c r="M61" i="8" s="1"/>
  <c r="M21" i="8"/>
  <c r="M26" i="8" s="1"/>
  <c r="M29" i="8" s="1"/>
  <c r="M30" i="8" s="1"/>
  <c r="M31" i="8" s="1"/>
  <c r="M40" i="8" s="1"/>
  <c r="M49" i="8" s="1"/>
  <c r="M62" i="8" s="1"/>
  <c r="M20" i="8"/>
  <c r="E124" i="8"/>
  <c r="D124" i="8" s="1"/>
  <c r="U25" i="8"/>
  <c r="P70" i="8"/>
  <c r="F125" i="8"/>
  <c r="E125" i="8" s="1"/>
  <c r="D125" i="8" s="1"/>
  <c r="C126" i="8"/>
  <c r="G125" i="8"/>
  <c r="Q69" i="8"/>
  <c r="Q70" i="8" s="1"/>
  <c r="Q38" i="8"/>
  <c r="Q36" i="8"/>
  <c r="Q39" i="8"/>
  <c r="N66" i="8"/>
  <c r="N46" i="8"/>
  <c r="O45" i="8" s="1"/>
  <c r="Q54" i="8"/>
  <c r="Q68" i="8"/>
  <c r="L62" i="8"/>
  <c r="C126" i="7"/>
  <c r="G125" i="7"/>
  <c r="T25" i="7"/>
  <c r="P66" i="7"/>
  <c r="P46" i="7"/>
  <c r="N68" i="7"/>
  <c r="E122" i="7"/>
  <c r="D122" i="7" s="1"/>
  <c r="F123" i="7"/>
  <c r="M55" i="7"/>
  <c r="M59" i="7" s="1"/>
  <c r="M60" i="7" s="1"/>
  <c r="M61" i="7" s="1"/>
  <c r="N19" i="7"/>
  <c r="M20" i="7"/>
  <c r="M21" i="7"/>
  <c r="M26" i="7" s="1"/>
  <c r="M29" i="7" s="1"/>
  <c r="M30" i="7" s="1"/>
  <c r="M31" i="7" s="1"/>
  <c r="M40" i="7" s="1"/>
  <c r="M49" i="7" s="1"/>
  <c r="M62" i="7" s="1"/>
  <c r="J121" i="7"/>
  <c r="O18" i="7" s="1"/>
  <c r="O37" i="7"/>
  <c r="I121" i="7"/>
  <c r="N72" i="7"/>
  <c r="H122" i="7"/>
  <c r="T56" i="7"/>
  <c r="U27" i="7"/>
  <c r="M54" i="1"/>
  <c r="M59" i="1" s="1"/>
  <c r="M60" i="1" s="1"/>
  <c r="M61" i="1" s="1"/>
  <c r="M21" i="1"/>
  <c r="M26" i="1" s="1"/>
  <c r="M29" i="1" s="1"/>
  <c r="M30" i="1" s="1"/>
  <c r="M31" i="1" s="1"/>
  <c r="M20" i="1"/>
  <c r="N54" i="1"/>
  <c r="N21" i="1"/>
  <c r="N26" i="1" s="1"/>
  <c r="N29" i="1" s="1"/>
  <c r="N30" i="1" s="1"/>
  <c r="N31" i="1" s="1"/>
  <c r="N20" i="1"/>
  <c r="O37" i="1"/>
  <c r="I121" i="1"/>
  <c r="J121" i="1" s="1"/>
  <c r="O18" i="1" s="1"/>
  <c r="N69" i="1"/>
  <c r="N39" i="1"/>
  <c r="N36" i="1"/>
  <c r="N55" i="1"/>
  <c r="O19" i="1"/>
  <c r="T27" i="1"/>
  <c r="S56" i="1"/>
  <c r="M39" i="1"/>
  <c r="M38" i="1"/>
  <c r="N38" i="1" s="1"/>
  <c r="M36" i="1"/>
  <c r="M69" i="1"/>
  <c r="M68" i="1" s="1"/>
  <c r="G126" i="1"/>
  <c r="C127" i="1"/>
  <c r="U25" i="1"/>
  <c r="L40" i="1"/>
  <c r="L49" i="1" s="1"/>
  <c r="L62" i="1" s="1"/>
  <c r="E121" i="1"/>
  <c r="D121" i="1" s="1"/>
  <c r="F122" i="1"/>
  <c r="O48" i="1"/>
  <c r="O71" i="1"/>
  <c r="O47" i="1"/>
  <c r="L70" i="1"/>
  <c r="L72" i="1"/>
  <c r="P45" i="1"/>
  <c r="R54" i="10" l="1"/>
  <c r="S37" i="10"/>
  <c r="I125" i="10"/>
  <c r="J125" i="10" s="1"/>
  <c r="S18" i="10" s="1"/>
  <c r="V25" i="10"/>
  <c r="R69" i="10"/>
  <c r="R70" i="10" s="1"/>
  <c r="R39" i="10"/>
  <c r="R36" i="10"/>
  <c r="R38" i="10"/>
  <c r="Q55" i="10"/>
  <c r="R19" i="10"/>
  <c r="P62" i="10"/>
  <c r="Q21" i="10"/>
  <c r="Q26" i="10" s="1"/>
  <c r="Q29" i="10" s="1"/>
  <c r="Q30" i="10" s="1"/>
  <c r="Q31" i="10" s="1"/>
  <c r="Q40" i="10" s="1"/>
  <c r="Q49" i="10" s="1"/>
  <c r="E125" i="10"/>
  <c r="D125" i="10" s="1"/>
  <c r="T56" i="10"/>
  <c r="U27" i="10"/>
  <c r="R66" i="10"/>
  <c r="R46" i="10"/>
  <c r="Q20" i="10"/>
  <c r="G126" i="10"/>
  <c r="D126" i="10" s="1"/>
  <c r="F126" i="10"/>
  <c r="E126" i="10"/>
  <c r="C127" i="10"/>
  <c r="H126" i="10"/>
  <c r="Q48" i="10"/>
  <c r="Q71" i="10"/>
  <c r="Q72" i="10" s="1"/>
  <c r="Q47" i="10"/>
  <c r="Q59" i="10"/>
  <c r="Q60" i="10" s="1"/>
  <c r="Q61" i="10" s="1"/>
  <c r="P71" i="9"/>
  <c r="P72" i="9" s="1"/>
  <c r="P47" i="9"/>
  <c r="P48" i="9"/>
  <c r="V25" i="9"/>
  <c r="U56" i="9"/>
  <c r="V27" i="9"/>
  <c r="Q45" i="9"/>
  <c r="Q69" i="9"/>
  <c r="Q70" i="9" s="1"/>
  <c r="Q36" i="9"/>
  <c r="Q39" i="9"/>
  <c r="Q38" i="9"/>
  <c r="Q54" i="9"/>
  <c r="M62" i="9"/>
  <c r="E124" i="9"/>
  <c r="D124" i="9" s="1"/>
  <c r="F125" i="9"/>
  <c r="G127" i="9"/>
  <c r="C128" i="9"/>
  <c r="N55" i="9"/>
  <c r="N59" i="9" s="1"/>
  <c r="N60" i="9" s="1"/>
  <c r="N61" i="9" s="1"/>
  <c r="O19" i="9"/>
  <c r="N21" i="9"/>
  <c r="N26" i="9" s="1"/>
  <c r="N29" i="9" s="1"/>
  <c r="N30" i="9" s="1"/>
  <c r="N31" i="9" s="1"/>
  <c r="N40" i="9" s="1"/>
  <c r="N49" i="9" s="1"/>
  <c r="N62" i="9" s="1"/>
  <c r="N20" i="9"/>
  <c r="P68" i="9"/>
  <c r="Q68" i="9" s="1"/>
  <c r="H124" i="9"/>
  <c r="O66" i="8"/>
  <c r="O46" i="8"/>
  <c r="P45" i="8"/>
  <c r="I125" i="8"/>
  <c r="G126" i="8"/>
  <c r="D126" i="8" s="1"/>
  <c r="F126" i="8"/>
  <c r="H126" i="8"/>
  <c r="E126" i="8"/>
  <c r="C127" i="8"/>
  <c r="V25" i="8"/>
  <c r="N55" i="8"/>
  <c r="N59" i="8" s="1"/>
  <c r="N60" i="8" s="1"/>
  <c r="N61" i="8" s="1"/>
  <c r="O19" i="8"/>
  <c r="N21" i="8"/>
  <c r="N26" i="8" s="1"/>
  <c r="N29" i="8" s="1"/>
  <c r="N30" i="8" s="1"/>
  <c r="N31" i="8" s="1"/>
  <c r="N40" i="8" s="1"/>
  <c r="N49" i="8" s="1"/>
  <c r="N62" i="8" s="1"/>
  <c r="N20" i="8"/>
  <c r="V56" i="8"/>
  <c r="W27" i="8"/>
  <c r="H125" i="8"/>
  <c r="R69" i="8"/>
  <c r="R70" i="8" s="1"/>
  <c r="R36" i="8"/>
  <c r="R39" i="8"/>
  <c r="R38" i="8"/>
  <c r="R54" i="8"/>
  <c r="R68" i="8"/>
  <c r="N47" i="8"/>
  <c r="N71" i="8"/>
  <c r="N72" i="8" s="1"/>
  <c r="N48" i="8"/>
  <c r="U56" i="7"/>
  <c r="V27" i="7"/>
  <c r="E123" i="7"/>
  <c r="D123" i="7" s="1"/>
  <c r="F124" i="7"/>
  <c r="U25" i="7"/>
  <c r="O54" i="7"/>
  <c r="O20" i="7"/>
  <c r="O72" i="7"/>
  <c r="P71" i="7"/>
  <c r="P48" i="7"/>
  <c r="P47" i="7"/>
  <c r="G126" i="7"/>
  <c r="C127" i="7"/>
  <c r="J122" i="7"/>
  <c r="P18" i="7" s="1"/>
  <c r="P37" i="7"/>
  <c r="I122" i="7"/>
  <c r="N55" i="7"/>
  <c r="N59" i="7" s="1"/>
  <c r="N60" i="7" s="1"/>
  <c r="N61" i="7" s="1"/>
  <c r="O19" i="7"/>
  <c r="O21" i="7" s="1"/>
  <c r="O26" i="7" s="1"/>
  <c r="O29" i="7" s="1"/>
  <c r="O30" i="7" s="1"/>
  <c r="O31" i="7" s="1"/>
  <c r="O40" i="7" s="1"/>
  <c r="O49" i="7" s="1"/>
  <c r="N21" i="7"/>
  <c r="N26" i="7" s="1"/>
  <c r="N29" i="7" s="1"/>
  <c r="N30" i="7" s="1"/>
  <c r="N31" i="7" s="1"/>
  <c r="N40" i="7" s="1"/>
  <c r="N49" i="7" s="1"/>
  <c r="N62" i="7" s="1"/>
  <c r="N20" i="7"/>
  <c r="O39" i="7"/>
  <c r="O69" i="7"/>
  <c r="O70" i="7" s="1"/>
  <c r="O38" i="7"/>
  <c r="O36" i="7"/>
  <c r="H123" i="7"/>
  <c r="Q45" i="7"/>
  <c r="M72" i="1"/>
  <c r="N72" i="1" s="1"/>
  <c r="N68" i="1"/>
  <c r="O20" i="1"/>
  <c r="O21" i="1"/>
  <c r="O26" i="1" s="1"/>
  <c r="O29" i="1" s="1"/>
  <c r="O30" i="1" s="1"/>
  <c r="O31" i="1" s="1"/>
  <c r="O54" i="1"/>
  <c r="E122" i="1"/>
  <c r="D122" i="1" s="1"/>
  <c r="F123" i="1"/>
  <c r="H123" i="1" s="1"/>
  <c r="H122" i="1"/>
  <c r="C128" i="1"/>
  <c r="G127" i="1"/>
  <c r="O69" i="1"/>
  <c r="O36" i="1"/>
  <c r="O39" i="1"/>
  <c r="O38" i="1"/>
  <c r="N40" i="1"/>
  <c r="N49" i="1" s="1"/>
  <c r="P46" i="1"/>
  <c r="Q45" i="1" s="1"/>
  <c r="P66" i="1"/>
  <c r="N59" i="1"/>
  <c r="N60" i="1" s="1"/>
  <c r="N61" i="1" s="1"/>
  <c r="M70" i="1"/>
  <c r="N70" i="1" s="1"/>
  <c r="M40" i="1"/>
  <c r="M49" i="1" s="1"/>
  <c r="M62" i="1" s="1"/>
  <c r="V25" i="1"/>
  <c r="T56" i="1"/>
  <c r="U27" i="1"/>
  <c r="P19" i="1"/>
  <c r="O55" i="1"/>
  <c r="S54" i="10" l="1"/>
  <c r="R72" i="10"/>
  <c r="J126" i="10"/>
  <c r="T18" i="10" s="1"/>
  <c r="T37" i="10"/>
  <c r="R71" i="10"/>
  <c r="R47" i="10"/>
  <c r="R48" i="10"/>
  <c r="Q62" i="10"/>
  <c r="S69" i="10"/>
  <c r="S70" i="10" s="1"/>
  <c r="S38" i="10"/>
  <c r="S39" i="10"/>
  <c r="S36" i="10"/>
  <c r="R55" i="10"/>
  <c r="S19" i="10"/>
  <c r="W25" i="10"/>
  <c r="R20" i="10"/>
  <c r="S45" i="10"/>
  <c r="I126" i="10"/>
  <c r="U56" i="10"/>
  <c r="V27" i="10"/>
  <c r="R21" i="10"/>
  <c r="R26" i="10" s="1"/>
  <c r="R29" i="10" s="1"/>
  <c r="R30" i="10" s="1"/>
  <c r="R31" i="10" s="1"/>
  <c r="R40" i="10" s="1"/>
  <c r="R49" i="10" s="1"/>
  <c r="R62" i="10" s="1"/>
  <c r="C128" i="10"/>
  <c r="G127" i="10"/>
  <c r="F127" i="10"/>
  <c r="H127" i="10" s="1"/>
  <c r="R68" i="10"/>
  <c r="R59" i="10"/>
  <c r="R60" i="10" s="1"/>
  <c r="R61" i="10" s="1"/>
  <c r="O55" i="9"/>
  <c r="O59" i="9" s="1"/>
  <c r="O60" i="9" s="1"/>
  <c r="O61" i="9" s="1"/>
  <c r="P19" i="9"/>
  <c r="O21" i="9"/>
  <c r="O26" i="9" s="1"/>
  <c r="O29" i="9" s="1"/>
  <c r="O30" i="9" s="1"/>
  <c r="O31" i="9" s="1"/>
  <c r="O40" i="9" s="1"/>
  <c r="O49" i="9" s="1"/>
  <c r="O20" i="9"/>
  <c r="C129" i="9"/>
  <c r="G128" i="9"/>
  <c r="W25" i="9"/>
  <c r="R37" i="9"/>
  <c r="I124" i="9"/>
  <c r="J124" i="9" s="1"/>
  <c r="R18" i="9" s="1"/>
  <c r="Q66" i="9"/>
  <c r="Q46" i="9"/>
  <c r="R45" i="9"/>
  <c r="E125" i="9"/>
  <c r="D125" i="9" s="1"/>
  <c r="H126" i="9"/>
  <c r="F126" i="9"/>
  <c r="H125" i="9"/>
  <c r="V56" i="9"/>
  <c r="W27" i="9"/>
  <c r="I126" i="8"/>
  <c r="C128" i="8"/>
  <c r="F127" i="8"/>
  <c r="H127" i="8" s="1"/>
  <c r="G127" i="8"/>
  <c r="I127" i="8" s="1"/>
  <c r="O55" i="8"/>
  <c r="O59" i="8" s="1"/>
  <c r="O60" i="8" s="1"/>
  <c r="O61" i="8" s="1"/>
  <c r="P19" i="8"/>
  <c r="O21" i="8"/>
  <c r="O26" i="8" s="1"/>
  <c r="O29" i="8" s="1"/>
  <c r="O30" i="8" s="1"/>
  <c r="O31" i="8" s="1"/>
  <c r="O40" i="8" s="1"/>
  <c r="O49" i="8" s="1"/>
  <c r="O62" i="8" s="1"/>
  <c r="O20" i="8"/>
  <c r="P46" i="8"/>
  <c r="Q45" i="8"/>
  <c r="P66" i="8"/>
  <c r="J125" i="8"/>
  <c r="S18" i="8" s="1"/>
  <c r="S37" i="8"/>
  <c r="J126" i="8"/>
  <c r="T18" i="8" s="1"/>
  <c r="T37" i="8"/>
  <c r="O71" i="8"/>
  <c r="O48" i="8"/>
  <c r="O47" i="8"/>
  <c r="O72" i="8"/>
  <c r="W56" i="8"/>
  <c r="X27" i="8"/>
  <c r="W25" i="8"/>
  <c r="E124" i="7"/>
  <c r="D124" i="7" s="1"/>
  <c r="F125" i="7"/>
  <c r="P69" i="7"/>
  <c r="P70" i="7" s="1"/>
  <c r="P38" i="7"/>
  <c r="P36" i="7"/>
  <c r="P39" i="7"/>
  <c r="Q66" i="7"/>
  <c r="Q46" i="7"/>
  <c r="Q37" i="7"/>
  <c r="I123" i="7"/>
  <c r="J123" i="7" s="1"/>
  <c r="Q18" i="7" s="1"/>
  <c r="H124" i="7"/>
  <c r="P72" i="7"/>
  <c r="O55" i="7"/>
  <c r="P19" i="7"/>
  <c r="O59" i="7"/>
  <c r="O60" i="7" s="1"/>
  <c r="O61" i="7" s="1"/>
  <c r="O62" i="7" s="1"/>
  <c r="P54" i="7"/>
  <c r="P20" i="7"/>
  <c r="P21" i="7"/>
  <c r="P26" i="7" s="1"/>
  <c r="P29" i="7" s="1"/>
  <c r="P30" i="7" s="1"/>
  <c r="P31" i="7" s="1"/>
  <c r="P40" i="7" s="1"/>
  <c r="P49" i="7" s="1"/>
  <c r="G127" i="7"/>
  <c r="C128" i="7"/>
  <c r="O68" i="7"/>
  <c r="V56" i="7"/>
  <c r="W27" i="7"/>
  <c r="V25" i="7"/>
  <c r="O72" i="1"/>
  <c r="O59" i="1"/>
  <c r="O60" i="1" s="1"/>
  <c r="O61" i="1" s="1"/>
  <c r="O68" i="1"/>
  <c r="Q37" i="1"/>
  <c r="I123" i="1"/>
  <c r="J123" i="1" s="1"/>
  <c r="Q18" i="1" s="1"/>
  <c r="N62" i="1"/>
  <c r="P37" i="1"/>
  <c r="I122" i="1"/>
  <c r="J122" i="1" s="1"/>
  <c r="P18" i="1" s="1"/>
  <c r="W25" i="1"/>
  <c r="E123" i="1"/>
  <c r="D123" i="1" s="1"/>
  <c r="F124" i="1"/>
  <c r="H124" i="1" s="1"/>
  <c r="Q46" i="1"/>
  <c r="Q66" i="1"/>
  <c r="O40" i="1"/>
  <c r="O49" i="1" s="1"/>
  <c r="P55" i="1"/>
  <c r="Q19" i="1"/>
  <c r="U56" i="1"/>
  <c r="V27" i="1"/>
  <c r="P71" i="1"/>
  <c r="P48" i="1"/>
  <c r="P47" i="1"/>
  <c r="O70" i="1"/>
  <c r="G128" i="1"/>
  <c r="C129" i="1"/>
  <c r="U37" i="10" l="1"/>
  <c r="I127" i="10"/>
  <c r="J127" i="10" s="1"/>
  <c r="U18" i="10" s="1"/>
  <c r="D127" i="10"/>
  <c r="X25" i="10"/>
  <c r="T69" i="10"/>
  <c r="T70" i="10" s="1"/>
  <c r="T36" i="10"/>
  <c r="T39" i="10"/>
  <c r="T38" i="10"/>
  <c r="T54" i="10"/>
  <c r="T21" i="10"/>
  <c r="T26" i="10" s="1"/>
  <c r="T29" i="10" s="1"/>
  <c r="T30" i="10" s="1"/>
  <c r="T31" i="10" s="1"/>
  <c r="T40" i="10" s="1"/>
  <c r="S55" i="10"/>
  <c r="T19" i="10"/>
  <c r="V56" i="10"/>
  <c r="W27" i="10"/>
  <c r="S20" i="10"/>
  <c r="S68" i="10"/>
  <c r="T68" i="10" s="1"/>
  <c r="E127" i="10"/>
  <c r="S66" i="10"/>
  <c r="S46" i="10"/>
  <c r="T45" i="10"/>
  <c r="S21" i="10"/>
  <c r="S26" i="10" s="1"/>
  <c r="S29" i="10" s="1"/>
  <c r="S30" i="10" s="1"/>
  <c r="S31" i="10" s="1"/>
  <c r="S40" i="10" s="1"/>
  <c r="G128" i="10"/>
  <c r="I128" i="10" s="1"/>
  <c r="E128" i="10"/>
  <c r="D128" i="10"/>
  <c r="C129" i="10"/>
  <c r="F128" i="10"/>
  <c r="H128" i="10" s="1"/>
  <c r="S59" i="10"/>
  <c r="S60" i="10" s="1"/>
  <c r="S61" i="10" s="1"/>
  <c r="R54" i="9"/>
  <c r="J126" i="9"/>
  <c r="T18" i="9" s="1"/>
  <c r="T37" i="9"/>
  <c r="I126" i="9"/>
  <c r="W56" i="9"/>
  <c r="X27" i="9"/>
  <c r="O62" i="9"/>
  <c r="R69" i="9"/>
  <c r="R39" i="9"/>
  <c r="R38" i="9"/>
  <c r="R36" i="9"/>
  <c r="P55" i="9"/>
  <c r="P59" i="9" s="1"/>
  <c r="P60" i="9" s="1"/>
  <c r="P61" i="9" s="1"/>
  <c r="Q19" i="9"/>
  <c r="P20" i="9"/>
  <c r="P21" i="9"/>
  <c r="P26" i="9" s="1"/>
  <c r="P29" i="9" s="1"/>
  <c r="P30" i="9" s="1"/>
  <c r="P31" i="9" s="1"/>
  <c r="P40" i="9" s="1"/>
  <c r="P49" i="9" s="1"/>
  <c r="S37" i="9"/>
  <c r="I125" i="9"/>
  <c r="J125" i="9" s="1"/>
  <c r="S18" i="9" s="1"/>
  <c r="R66" i="9"/>
  <c r="R46" i="9"/>
  <c r="X25" i="9"/>
  <c r="E126" i="9"/>
  <c r="D126" i="9" s="1"/>
  <c r="F127" i="9"/>
  <c r="H127" i="9" s="1"/>
  <c r="Q71" i="9"/>
  <c r="Q72" i="9" s="1"/>
  <c r="Q48" i="9"/>
  <c r="Q47" i="9"/>
  <c r="G129" i="9"/>
  <c r="C130" i="9"/>
  <c r="J127" i="8"/>
  <c r="U18" i="8" s="1"/>
  <c r="U37" i="8"/>
  <c r="T54" i="8"/>
  <c r="X25" i="8"/>
  <c r="P55" i="8"/>
  <c r="P59" i="8" s="1"/>
  <c r="P60" i="8" s="1"/>
  <c r="P61" i="8" s="1"/>
  <c r="Q19" i="8"/>
  <c r="P21" i="8"/>
  <c r="P26" i="8" s="1"/>
  <c r="P29" i="8" s="1"/>
  <c r="P30" i="8" s="1"/>
  <c r="P31" i="8" s="1"/>
  <c r="P40" i="8" s="1"/>
  <c r="P49" i="8" s="1"/>
  <c r="P62" i="8" s="1"/>
  <c r="P20" i="8"/>
  <c r="E127" i="8"/>
  <c r="D127" i="8" s="1"/>
  <c r="F128" i="8"/>
  <c r="H128" i="8"/>
  <c r="E128" i="8"/>
  <c r="D128" i="8" s="1"/>
  <c r="C129" i="8"/>
  <c r="G128" i="8"/>
  <c r="I128" i="8" s="1"/>
  <c r="S54" i="8"/>
  <c r="Q66" i="8"/>
  <c r="Q46" i="8"/>
  <c r="S69" i="8"/>
  <c r="S39" i="8"/>
  <c r="S38" i="8"/>
  <c r="S36" i="8"/>
  <c r="X56" i="8"/>
  <c r="Y27" i="8"/>
  <c r="T69" i="8"/>
  <c r="T39" i="8"/>
  <c r="T38" i="8"/>
  <c r="T36" i="8"/>
  <c r="P71" i="8"/>
  <c r="P72" i="8" s="1"/>
  <c r="P48" i="8"/>
  <c r="P47" i="8"/>
  <c r="Q54" i="7"/>
  <c r="E125" i="7"/>
  <c r="D125" i="7" s="1"/>
  <c r="F126" i="7"/>
  <c r="W56" i="7"/>
  <c r="X27" i="7"/>
  <c r="H125" i="7"/>
  <c r="Q71" i="7"/>
  <c r="Q47" i="7"/>
  <c r="Q48" i="7"/>
  <c r="W25" i="7"/>
  <c r="R37" i="7"/>
  <c r="I124" i="7"/>
  <c r="J124" i="7" s="1"/>
  <c r="R18" i="7" s="1"/>
  <c r="R45" i="7"/>
  <c r="P55" i="7"/>
  <c r="P59" i="7" s="1"/>
  <c r="P60" i="7" s="1"/>
  <c r="P61" i="7" s="1"/>
  <c r="P62" i="7" s="1"/>
  <c r="Q19" i="7"/>
  <c r="Q20" i="7" s="1"/>
  <c r="Q69" i="7"/>
  <c r="Q70" i="7" s="1"/>
  <c r="Q38" i="7"/>
  <c r="Q39" i="7"/>
  <c r="Q36" i="7"/>
  <c r="C129" i="7"/>
  <c r="G128" i="7"/>
  <c r="P68" i="7"/>
  <c r="Q68" i="7" s="1"/>
  <c r="O62" i="1"/>
  <c r="P54" i="1"/>
  <c r="P59" i="1" s="1"/>
  <c r="P60" i="1" s="1"/>
  <c r="P61" i="1" s="1"/>
  <c r="P20" i="1"/>
  <c r="P21" i="1"/>
  <c r="P26" i="1" s="1"/>
  <c r="P29" i="1" s="1"/>
  <c r="P30" i="1" s="1"/>
  <c r="P31" i="1" s="1"/>
  <c r="Q54" i="1"/>
  <c r="Q21" i="1"/>
  <c r="Q26" i="1" s="1"/>
  <c r="Q29" i="1" s="1"/>
  <c r="Q30" i="1" s="1"/>
  <c r="Q31" i="1" s="1"/>
  <c r="Q20" i="1"/>
  <c r="Q71" i="1"/>
  <c r="Q47" i="1"/>
  <c r="Q48" i="1"/>
  <c r="R45" i="1"/>
  <c r="P36" i="1"/>
  <c r="P69" i="1"/>
  <c r="P38" i="1"/>
  <c r="Q38" i="1" s="1"/>
  <c r="P39" i="1"/>
  <c r="E124" i="1"/>
  <c r="D124" i="1" s="1"/>
  <c r="F125" i="1"/>
  <c r="X25" i="1"/>
  <c r="G129" i="1"/>
  <c r="C130" i="1"/>
  <c r="V56" i="1"/>
  <c r="W27" i="1"/>
  <c r="R37" i="1"/>
  <c r="I124" i="1"/>
  <c r="J124" i="1" s="1"/>
  <c r="R18" i="1" s="1"/>
  <c r="R19" i="1"/>
  <c r="Q55" i="1"/>
  <c r="Q69" i="1"/>
  <c r="Q36" i="1"/>
  <c r="Q39" i="1"/>
  <c r="U54" i="10" l="1"/>
  <c r="U21" i="10"/>
  <c r="U26" i="10" s="1"/>
  <c r="U29" i="10" s="1"/>
  <c r="U30" i="10" s="1"/>
  <c r="U31" i="10" s="1"/>
  <c r="J128" i="10"/>
  <c r="V18" i="10" s="1"/>
  <c r="V37" i="10"/>
  <c r="W56" i="10"/>
  <c r="X27" i="10"/>
  <c r="S71" i="10"/>
  <c r="S72" i="10" s="1"/>
  <c r="S47" i="10"/>
  <c r="S48" i="10"/>
  <c r="S49" i="10" s="1"/>
  <c r="S62" i="10" s="1"/>
  <c r="Y25" i="10"/>
  <c r="T66" i="10"/>
  <c r="T46" i="10"/>
  <c r="T55" i="10"/>
  <c r="T59" i="10" s="1"/>
  <c r="T60" i="10" s="1"/>
  <c r="T61" i="10" s="1"/>
  <c r="U19" i="10"/>
  <c r="U69" i="10"/>
  <c r="U70" i="10" s="1"/>
  <c r="U39" i="10"/>
  <c r="U38" i="10"/>
  <c r="U36" i="10"/>
  <c r="G129" i="10"/>
  <c r="F129" i="10"/>
  <c r="E129" i="10"/>
  <c r="D129" i="10" s="1"/>
  <c r="H129" i="10"/>
  <c r="C130" i="10"/>
  <c r="T20" i="10"/>
  <c r="S54" i="9"/>
  <c r="U37" i="9"/>
  <c r="I127" i="9"/>
  <c r="J127" i="9" s="1"/>
  <c r="U18" i="9" s="1"/>
  <c r="R71" i="9"/>
  <c r="R47" i="9"/>
  <c r="R48" i="9"/>
  <c r="R70" i="9"/>
  <c r="R68" i="9"/>
  <c r="T69" i="9"/>
  <c r="T39" i="9"/>
  <c r="T36" i="9"/>
  <c r="E127" i="9"/>
  <c r="D127" i="9" s="1"/>
  <c r="H128" i="9"/>
  <c r="F128" i="9"/>
  <c r="Q55" i="9"/>
  <c r="Q59" i="9" s="1"/>
  <c r="Q60" i="9" s="1"/>
  <c r="Q61" i="9" s="1"/>
  <c r="R19" i="9"/>
  <c r="Q21" i="9"/>
  <c r="Q26" i="9" s="1"/>
  <c r="Q29" i="9" s="1"/>
  <c r="Q30" i="9" s="1"/>
  <c r="Q31" i="9" s="1"/>
  <c r="Q40" i="9" s="1"/>
  <c r="Q49" i="9" s="1"/>
  <c r="Q20" i="9"/>
  <c r="T54" i="9"/>
  <c r="X56" i="9"/>
  <c r="Y27" i="9"/>
  <c r="Y25" i="9"/>
  <c r="S69" i="9"/>
  <c r="S70" i="9" s="1"/>
  <c r="S39" i="9"/>
  <c r="S38" i="9"/>
  <c r="T38" i="9" s="1"/>
  <c r="S36" i="9"/>
  <c r="G130" i="9"/>
  <c r="C131" i="9"/>
  <c r="R72" i="9"/>
  <c r="S45" i="9"/>
  <c r="P62" i="9"/>
  <c r="Y25" i="8"/>
  <c r="J128" i="8"/>
  <c r="V18" i="8" s="1"/>
  <c r="V37" i="8"/>
  <c r="T70" i="8"/>
  <c r="S70" i="8"/>
  <c r="S68" i="8"/>
  <c r="T68" i="8" s="1"/>
  <c r="Q55" i="8"/>
  <c r="Q59" i="8" s="1"/>
  <c r="Q60" i="8" s="1"/>
  <c r="Q61" i="8" s="1"/>
  <c r="R19" i="8"/>
  <c r="Q20" i="8"/>
  <c r="Q21" i="8"/>
  <c r="Q26" i="8" s="1"/>
  <c r="Q29" i="8" s="1"/>
  <c r="Q30" i="8" s="1"/>
  <c r="Q31" i="8" s="1"/>
  <c r="Q40" i="8" s="1"/>
  <c r="Y56" i="8"/>
  <c r="Z27" i="8"/>
  <c r="U39" i="8"/>
  <c r="U69" i="8"/>
  <c r="U70" i="8" s="1"/>
  <c r="U38" i="8"/>
  <c r="U36" i="8"/>
  <c r="Q71" i="8"/>
  <c r="Q72" i="8" s="1"/>
  <c r="Q47" i="8"/>
  <c r="Q48" i="8"/>
  <c r="R45" i="8"/>
  <c r="G129" i="8"/>
  <c r="D129" i="8" s="1"/>
  <c r="F129" i="8"/>
  <c r="H129" i="8"/>
  <c r="E129" i="8"/>
  <c r="C130" i="8"/>
  <c r="U54" i="8"/>
  <c r="R54" i="7"/>
  <c r="E126" i="7"/>
  <c r="D126" i="7" s="1"/>
  <c r="H127" i="7"/>
  <c r="F127" i="7"/>
  <c r="R36" i="7"/>
  <c r="R69" i="7"/>
  <c r="R70" i="7" s="1"/>
  <c r="R39" i="7"/>
  <c r="R38" i="7"/>
  <c r="H126" i="7"/>
  <c r="R68" i="7"/>
  <c r="S37" i="7"/>
  <c r="I125" i="7"/>
  <c r="J125" i="7" s="1"/>
  <c r="S18" i="7" s="1"/>
  <c r="X25" i="7"/>
  <c r="X56" i="7"/>
  <c r="Y27" i="7"/>
  <c r="R46" i="7"/>
  <c r="R66" i="7"/>
  <c r="S45" i="7"/>
  <c r="Q59" i="7"/>
  <c r="Q60" i="7" s="1"/>
  <c r="Q61" i="7" s="1"/>
  <c r="R19" i="7"/>
  <c r="R21" i="7" s="1"/>
  <c r="R26" i="7" s="1"/>
  <c r="R29" i="7" s="1"/>
  <c r="R30" i="7" s="1"/>
  <c r="R31" i="7" s="1"/>
  <c r="R40" i="7" s="1"/>
  <c r="Q55" i="7"/>
  <c r="G129" i="7"/>
  <c r="C130" i="7"/>
  <c r="Q72" i="7"/>
  <c r="Q21" i="7"/>
  <c r="Q26" i="7" s="1"/>
  <c r="Q29" i="7" s="1"/>
  <c r="Q30" i="7" s="1"/>
  <c r="Q31" i="7" s="1"/>
  <c r="Q40" i="7" s="1"/>
  <c r="Q49" i="7" s="1"/>
  <c r="Q62" i="7" s="1"/>
  <c r="C131" i="1"/>
  <c r="G130" i="1"/>
  <c r="R66" i="1"/>
  <c r="R46" i="1"/>
  <c r="S45" i="1" s="1"/>
  <c r="P40" i="1"/>
  <c r="P49" i="1" s="1"/>
  <c r="P62" i="1" s="1"/>
  <c r="R55" i="1"/>
  <c r="S19" i="1"/>
  <c r="Q40" i="1"/>
  <c r="Q49" i="1" s="1"/>
  <c r="R20" i="1"/>
  <c r="R54" i="1"/>
  <c r="R21" i="1"/>
  <c r="R26" i="1" s="1"/>
  <c r="R29" i="1" s="1"/>
  <c r="R30" i="1" s="1"/>
  <c r="R31" i="1" s="1"/>
  <c r="W56" i="1"/>
  <c r="X27" i="1"/>
  <c r="Y25" i="1"/>
  <c r="E125" i="1"/>
  <c r="D125" i="1" s="1"/>
  <c r="F126" i="1"/>
  <c r="H126" i="1" s="1"/>
  <c r="P70" i="1"/>
  <c r="Q70" i="1" s="1"/>
  <c r="P72" i="1"/>
  <c r="Q72" i="1" s="1"/>
  <c r="P68" i="1"/>
  <c r="Q68" i="1" s="1"/>
  <c r="Q59" i="1"/>
  <c r="Q60" i="1" s="1"/>
  <c r="Q61" i="1" s="1"/>
  <c r="R69" i="1"/>
  <c r="R36" i="1"/>
  <c r="R39" i="1"/>
  <c r="R38" i="1"/>
  <c r="H125" i="1"/>
  <c r="C131" i="10" l="1"/>
  <c r="G130" i="10"/>
  <c r="F130" i="10"/>
  <c r="H130" i="10" s="1"/>
  <c r="W37" i="10"/>
  <c r="T48" i="10"/>
  <c r="T49" i="10" s="1"/>
  <c r="T62" i="10" s="1"/>
  <c r="T71" i="10"/>
  <c r="T72" i="10" s="1"/>
  <c r="T47" i="10"/>
  <c r="V69" i="10"/>
  <c r="V70" i="10" s="1"/>
  <c r="V38" i="10"/>
  <c r="V36" i="10"/>
  <c r="V39" i="10"/>
  <c r="U45" i="10"/>
  <c r="V21" i="10"/>
  <c r="V26" i="10" s="1"/>
  <c r="V29" i="10" s="1"/>
  <c r="V30" i="10" s="1"/>
  <c r="V31" i="10" s="1"/>
  <c r="V40" i="10" s="1"/>
  <c r="V54" i="10"/>
  <c r="I129" i="10"/>
  <c r="J129" i="10" s="1"/>
  <c r="W18" i="10" s="1"/>
  <c r="U40" i="10"/>
  <c r="U68" i="10"/>
  <c r="V68" i="10" s="1"/>
  <c r="Z25" i="10"/>
  <c r="U55" i="10"/>
  <c r="U59" i="10" s="1"/>
  <c r="U60" i="10" s="1"/>
  <c r="U61" i="10" s="1"/>
  <c r="V19" i="10"/>
  <c r="X56" i="10"/>
  <c r="Y27" i="10"/>
  <c r="U20" i="10"/>
  <c r="U54" i="9"/>
  <c r="Z25" i="9"/>
  <c r="V37" i="9"/>
  <c r="I128" i="9"/>
  <c r="J128" i="9" s="1"/>
  <c r="V18" i="9" s="1"/>
  <c r="S68" i="9"/>
  <c r="T68" i="9" s="1"/>
  <c r="U68" i="9" s="1"/>
  <c r="Y56" i="9"/>
  <c r="Z27" i="9"/>
  <c r="U69" i="9"/>
  <c r="U38" i="9"/>
  <c r="U36" i="9"/>
  <c r="U39" i="9"/>
  <c r="Q62" i="9"/>
  <c r="S66" i="9"/>
  <c r="S46" i="9"/>
  <c r="R55" i="9"/>
  <c r="R59" i="9" s="1"/>
  <c r="R60" i="9" s="1"/>
  <c r="R61" i="9" s="1"/>
  <c r="S19" i="9"/>
  <c r="R21" i="9"/>
  <c r="R26" i="9" s="1"/>
  <c r="R29" i="9" s="1"/>
  <c r="R30" i="9" s="1"/>
  <c r="R31" i="9" s="1"/>
  <c r="R40" i="9" s="1"/>
  <c r="R49" i="9" s="1"/>
  <c r="R62" i="9" s="1"/>
  <c r="R20" i="9"/>
  <c r="C132" i="9"/>
  <c r="G131" i="9"/>
  <c r="E128" i="9"/>
  <c r="D128" i="9" s="1"/>
  <c r="F129" i="9"/>
  <c r="H129" i="9"/>
  <c r="T70" i="9"/>
  <c r="C131" i="8"/>
  <c r="F130" i="8"/>
  <c r="H130" i="8" s="1"/>
  <c r="G130" i="8"/>
  <c r="R66" i="8"/>
  <c r="R46" i="8"/>
  <c r="S45" i="8"/>
  <c r="R55" i="8"/>
  <c r="R59" i="8" s="1"/>
  <c r="R60" i="8" s="1"/>
  <c r="R61" i="8" s="1"/>
  <c r="S19" i="8"/>
  <c r="R20" i="8"/>
  <c r="R21" i="8"/>
  <c r="R26" i="8" s="1"/>
  <c r="R29" i="8" s="1"/>
  <c r="R30" i="8" s="1"/>
  <c r="R31" i="8" s="1"/>
  <c r="R40" i="8" s="1"/>
  <c r="V69" i="8"/>
  <c r="V70" i="8" s="1"/>
  <c r="V38" i="8"/>
  <c r="V39" i="8"/>
  <c r="V36" i="8"/>
  <c r="J129" i="8"/>
  <c r="W18" i="8" s="1"/>
  <c r="W37" i="8"/>
  <c r="V54" i="8"/>
  <c r="Z25" i="8"/>
  <c r="U68" i="8"/>
  <c r="V68" i="8" s="1"/>
  <c r="Z56" i="8"/>
  <c r="AA27" i="8"/>
  <c r="I129" i="8"/>
  <c r="Q49" i="8"/>
  <c r="Q62" i="8" s="1"/>
  <c r="S54" i="7"/>
  <c r="J126" i="7"/>
  <c r="T18" i="7" s="1"/>
  <c r="T37" i="7"/>
  <c r="I126" i="7"/>
  <c r="U37" i="7"/>
  <c r="I127" i="7"/>
  <c r="J127" i="7" s="1"/>
  <c r="U18" i="7" s="1"/>
  <c r="R71" i="7"/>
  <c r="R72" i="7" s="1"/>
  <c r="R47" i="7"/>
  <c r="R48" i="7"/>
  <c r="R49" i="7" s="1"/>
  <c r="S69" i="7"/>
  <c r="S70" i="7" s="1"/>
  <c r="S39" i="7"/>
  <c r="S36" i="7"/>
  <c r="S38" i="7"/>
  <c r="R20" i="7"/>
  <c r="G130" i="7"/>
  <c r="C131" i="7"/>
  <c r="Z27" i="7"/>
  <c r="Y56" i="7"/>
  <c r="Y25" i="7"/>
  <c r="S66" i="7"/>
  <c r="S46" i="7"/>
  <c r="T45" i="7" s="1"/>
  <c r="R55" i="7"/>
  <c r="R59" i="7" s="1"/>
  <c r="R60" i="7" s="1"/>
  <c r="R61" i="7" s="1"/>
  <c r="S19" i="7"/>
  <c r="S21" i="7" s="1"/>
  <c r="S26" i="7" s="1"/>
  <c r="S29" i="7" s="1"/>
  <c r="S30" i="7" s="1"/>
  <c r="S31" i="7" s="1"/>
  <c r="S40" i="7" s="1"/>
  <c r="S68" i="7"/>
  <c r="E127" i="7"/>
  <c r="D127" i="7" s="1"/>
  <c r="F128" i="7"/>
  <c r="R68" i="1"/>
  <c r="R59" i="1"/>
  <c r="R60" i="1" s="1"/>
  <c r="R61" i="1" s="1"/>
  <c r="T37" i="1"/>
  <c r="I126" i="1"/>
  <c r="J126" i="1" s="1"/>
  <c r="T18" i="1" s="1"/>
  <c r="X56" i="1"/>
  <c r="Y27" i="1"/>
  <c r="S37" i="1"/>
  <c r="I125" i="1"/>
  <c r="J125" i="1" s="1"/>
  <c r="S18" i="1" s="1"/>
  <c r="S66" i="1"/>
  <c r="S46" i="1"/>
  <c r="G131" i="1"/>
  <c r="C132" i="1"/>
  <c r="R40" i="1"/>
  <c r="R71" i="1"/>
  <c r="R72" i="1" s="1"/>
  <c r="R47" i="1"/>
  <c r="R48" i="1"/>
  <c r="E126" i="1"/>
  <c r="D126" i="1" s="1"/>
  <c r="F127" i="1"/>
  <c r="Z25" i="1"/>
  <c r="Q62" i="1"/>
  <c r="S55" i="1"/>
  <c r="T19" i="1"/>
  <c r="R70" i="1"/>
  <c r="W54" i="10" l="1"/>
  <c r="W21" i="10"/>
  <c r="W26" i="10" s="1"/>
  <c r="W29" i="10" s="1"/>
  <c r="W30" i="10" s="1"/>
  <c r="W31" i="10" s="1"/>
  <c r="X37" i="10"/>
  <c r="U66" i="10"/>
  <c r="U46" i="10"/>
  <c r="V45" i="10" s="1"/>
  <c r="I130" i="10"/>
  <c r="J130" i="10" s="1"/>
  <c r="X18" i="10" s="1"/>
  <c r="V55" i="10"/>
  <c r="W19" i="10"/>
  <c r="W20" i="10" s="1"/>
  <c r="W69" i="10"/>
  <c r="W70" i="10" s="1"/>
  <c r="W38" i="10"/>
  <c r="W39" i="10"/>
  <c r="W36" i="10"/>
  <c r="V59" i="10"/>
  <c r="V60" i="10" s="1"/>
  <c r="V61" i="10" s="1"/>
  <c r="E130" i="10"/>
  <c r="D130" i="10" s="1"/>
  <c r="Y56" i="10"/>
  <c r="Z27" i="10"/>
  <c r="AA25" i="10"/>
  <c r="V20" i="10"/>
  <c r="H131" i="10"/>
  <c r="C132" i="10"/>
  <c r="G131" i="10"/>
  <c r="F131" i="10"/>
  <c r="E131" i="10" s="1"/>
  <c r="D131" i="10" s="1"/>
  <c r="V54" i="9"/>
  <c r="AA27" i="9"/>
  <c r="Z56" i="9"/>
  <c r="E129" i="9"/>
  <c r="D129" i="9" s="1"/>
  <c r="F130" i="9"/>
  <c r="H130" i="9"/>
  <c r="S55" i="9"/>
  <c r="S59" i="9" s="1"/>
  <c r="S60" i="9" s="1"/>
  <c r="S61" i="9" s="1"/>
  <c r="T19" i="9"/>
  <c r="S20" i="9"/>
  <c r="S21" i="9"/>
  <c r="S26" i="9" s="1"/>
  <c r="S29" i="9" s="1"/>
  <c r="S30" i="9" s="1"/>
  <c r="S31" i="9" s="1"/>
  <c r="S40" i="9" s="1"/>
  <c r="S49" i="9" s="1"/>
  <c r="S62" i="9" s="1"/>
  <c r="AA25" i="9"/>
  <c r="W37" i="9"/>
  <c r="I129" i="9"/>
  <c r="J129" i="9" s="1"/>
  <c r="W18" i="9" s="1"/>
  <c r="G132" i="9"/>
  <c r="C133" i="9"/>
  <c r="V69" i="9"/>
  <c r="V36" i="9"/>
  <c r="V39" i="9"/>
  <c r="V38" i="9"/>
  <c r="S71" i="9"/>
  <c r="S72" i="9" s="1"/>
  <c r="S48" i="9"/>
  <c r="S47" i="9"/>
  <c r="T45" i="9"/>
  <c r="U70" i="9"/>
  <c r="X37" i="8"/>
  <c r="I130" i="8"/>
  <c r="J130" i="8" s="1"/>
  <c r="X18" i="8" s="1"/>
  <c r="S66" i="8"/>
  <c r="S46" i="8"/>
  <c r="R71" i="8"/>
  <c r="R72" i="8" s="1"/>
  <c r="R47" i="8"/>
  <c r="R48" i="8"/>
  <c r="E130" i="8"/>
  <c r="D130" i="8" s="1"/>
  <c r="R49" i="8"/>
  <c r="R62" i="8" s="1"/>
  <c r="F131" i="8"/>
  <c r="H131" i="8"/>
  <c r="G131" i="8"/>
  <c r="I131" i="8" s="1"/>
  <c r="E131" i="8"/>
  <c r="C132" i="8"/>
  <c r="AA56" i="8"/>
  <c r="AB27" i="8"/>
  <c r="W54" i="8"/>
  <c r="W69" i="8"/>
  <c r="W70" i="8" s="1"/>
  <c r="W38" i="8"/>
  <c r="W39" i="8"/>
  <c r="W36" i="8"/>
  <c r="AA25" i="8"/>
  <c r="S55" i="8"/>
  <c r="S59" i="8" s="1"/>
  <c r="S60" i="8" s="1"/>
  <c r="S61" i="8" s="1"/>
  <c r="T19" i="8"/>
  <c r="S21" i="8"/>
  <c r="S26" i="8" s="1"/>
  <c r="S29" i="8" s="1"/>
  <c r="S30" i="8" s="1"/>
  <c r="S31" i="8" s="1"/>
  <c r="S40" i="8" s="1"/>
  <c r="S20" i="8"/>
  <c r="U54" i="7"/>
  <c r="R62" i="7"/>
  <c r="T66" i="7"/>
  <c r="T46" i="7"/>
  <c r="U45" i="7"/>
  <c r="T68" i="7"/>
  <c r="T39" i="7"/>
  <c r="T38" i="7"/>
  <c r="U38" i="7" s="1"/>
  <c r="T69" i="7"/>
  <c r="T70" i="7" s="1"/>
  <c r="T36" i="7"/>
  <c r="T54" i="7"/>
  <c r="S20" i="7"/>
  <c r="E128" i="7"/>
  <c r="D128" i="7" s="1"/>
  <c r="F129" i="7"/>
  <c r="Z56" i="7"/>
  <c r="AA27" i="7"/>
  <c r="U69" i="7"/>
  <c r="U70" i="7" s="1"/>
  <c r="U39" i="7"/>
  <c r="U36" i="7"/>
  <c r="S55" i="7"/>
  <c r="T19" i="7"/>
  <c r="T21" i="7" s="1"/>
  <c r="T26" i="7" s="1"/>
  <c r="T29" i="7" s="1"/>
  <c r="T30" i="7" s="1"/>
  <c r="T31" i="7" s="1"/>
  <c r="T40" i="7" s="1"/>
  <c r="S59" i="7"/>
  <c r="S60" i="7" s="1"/>
  <c r="S61" i="7" s="1"/>
  <c r="Z25" i="7"/>
  <c r="C132" i="7"/>
  <c r="G131" i="7"/>
  <c r="S47" i="7"/>
  <c r="S71" i="7"/>
  <c r="S72" i="7" s="1"/>
  <c r="S48" i="7"/>
  <c r="S49" i="7" s="1"/>
  <c r="S62" i="7" s="1"/>
  <c r="H128" i="7"/>
  <c r="R49" i="1"/>
  <c r="R62" i="1" s="1"/>
  <c r="S54" i="1"/>
  <c r="S59" i="1" s="1"/>
  <c r="S60" i="1" s="1"/>
  <c r="S61" i="1" s="1"/>
  <c r="S21" i="1"/>
  <c r="S26" i="1" s="1"/>
  <c r="S29" i="1" s="1"/>
  <c r="S30" i="1" s="1"/>
  <c r="S31" i="1" s="1"/>
  <c r="S20" i="1"/>
  <c r="T54" i="1"/>
  <c r="T21" i="1"/>
  <c r="T26" i="1" s="1"/>
  <c r="T29" i="1" s="1"/>
  <c r="T30" i="1" s="1"/>
  <c r="T31" i="1" s="1"/>
  <c r="T20" i="1"/>
  <c r="Z27" i="1"/>
  <c r="Y56" i="1"/>
  <c r="T55" i="1"/>
  <c r="U19" i="1"/>
  <c r="S39" i="1"/>
  <c r="S38" i="1"/>
  <c r="T38" i="1" s="1"/>
  <c r="S69" i="1"/>
  <c r="S36" i="1"/>
  <c r="T69" i="1"/>
  <c r="T39" i="1"/>
  <c r="T36" i="1"/>
  <c r="AA25" i="1"/>
  <c r="G132" i="1"/>
  <c r="C133" i="1"/>
  <c r="E127" i="1"/>
  <c r="D127" i="1" s="1"/>
  <c r="F128" i="1"/>
  <c r="H128" i="1" s="1"/>
  <c r="S71" i="1"/>
  <c r="S47" i="1"/>
  <c r="S48" i="1"/>
  <c r="H127" i="1"/>
  <c r="T45" i="1"/>
  <c r="X54" i="10" l="1"/>
  <c r="V66" i="10"/>
  <c r="V46" i="10"/>
  <c r="Z56" i="10"/>
  <c r="AA27" i="10"/>
  <c r="X69" i="10"/>
  <c r="X70" i="10" s="1"/>
  <c r="X38" i="10"/>
  <c r="X39" i="10"/>
  <c r="X36" i="10"/>
  <c r="Y37" i="10"/>
  <c r="I131" i="10"/>
  <c r="J131" i="10" s="1"/>
  <c r="Y18" i="10" s="1"/>
  <c r="U71" i="10"/>
  <c r="U72" i="10" s="1"/>
  <c r="U48" i="10"/>
  <c r="U49" i="10" s="1"/>
  <c r="U62" i="10" s="1"/>
  <c r="U47" i="10"/>
  <c r="W40" i="10"/>
  <c r="G132" i="10"/>
  <c r="F132" i="10"/>
  <c r="E132" i="10" s="1"/>
  <c r="D132" i="10" s="1"/>
  <c r="C133" i="10"/>
  <c r="AB25" i="10"/>
  <c r="W55" i="10"/>
  <c r="W59" i="10" s="1"/>
  <c r="W60" i="10" s="1"/>
  <c r="W61" i="10" s="1"/>
  <c r="X19" i="10"/>
  <c r="W68" i="10"/>
  <c r="X68" i="10" s="1"/>
  <c r="W54" i="9"/>
  <c r="W69" i="9"/>
  <c r="W36" i="9"/>
  <c r="W39" i="9"/>
  <c r="W38" i="9"/>
  <c r="G133" i="9"/>
  <c r="C134" i="9"/>
  <c r="T55" i="9"/>
  <c r="T59" i="9" s="1"/>
  <c r="T60" i="9" s="1"/>
  <c r="T61" i="9" s="1"/>
  <c r="U19" i="9"/>
  <c r="T20" i="9"/>
  <c r="T21" i="9"/>
  <c r="T26" i="9" s="1"/>
  <c r="T29" i="9" s="1"/>
  <c r="T30" i="9" s="1"/>
  <c r="T31" i="9" s="1"/>
  <c r="T40" i="9" s="1"/>
  <c r="AA56" i="9"/>
  <c r="AB27" i="9"/>
  <c r="T66" i="9"/>
  <c r="T46" i="9"/>
  <c r="AB25" i="9"/>
  <c r="V70" i="9"/>
  <c r="X37" i="9"/>
  <c r="I130" i="9"/>
  <c r="J130" i="9" s="1"/>
  <c r="X18" i="9" s="1"/>
  <c r="V68" i="9"/>
  <c r="W68" i="9" s="1"/>
  <c r="E130" i="9"/>
  <c r="D130" i="9" s="1"/>
  <c r="F131" i="9"/>
  <c r="X54" i="8"/>
  <c r="S71" i="8"/>
  <c r="S72" i="8" s="1"/>
  <c r="S48" i="8"/>
  <c r="S47" i="8"/>
  <c r="AB25" i="8"/>
  <c r="D131" i="8"/>
  <c r="T55" i="8"/>
  <c r="T59" i="8" s="1"/>
  <c r="T60" i="8" s="1"/>
  <c r="T61" i="8" s="1"/>
  <c r="U19" i="8"/>
  <c r="T21" i="8"/>
  <c r="T26" i="8" s="1"/>
  <c r="T29" i="8" s="1"/>
  <c r="T30" i="8" s="1"/>
  <c r="T31" i="8" s="1"/>
  <c r="T40" i="8" s="1"/>
  <c r="T20" i="8"/>
  <c r="AB56" i="8"/>
  <c r="AC27" i="8"/>
  <c r="J131" i="8"/>
  <c r="Y18" i="8" s="1"/>
  <c r="Y37" i="8"/>
  <c r="X36" i="8"/>
  <c r="X69" i="8"/>
  <c r="X70" i="8" s="1"/>
  <c r="X39" i="8"/>
  <c r="X38" i="8"/>
  <c r="S49" i="8"/>
  <c r="S62" i="8" s="1"/>
  <c r="W68" i="8"/>
  <c r="G132" i="8"/>
  <c r="F132" i="8"/>
  <c r="E132" i="8" s="1"/>
  <c r="C133" i="8"/>
  <c r="T45" i="8"/>
  <c r="T20" i="7"/>
  <c r="U68" i="7"/>
  <c r="E129" i="7"/>
  <c r="D129" i="7" s="1"/>
  <c r="F130" i="7"/>
  <c r="AA56" i="7"/>
  <c r="AB27" i="7"/>
  <c r="AA25" i="7"/>
  <c r="H129" i="7"/>
  <c r="U66" i="7"/>
  <c r="U46" i="7"/>
  <c r="V45" i="7"/>
  <c r="T55" i="7"/>
  <c r="T59" i="7" s="1"/>
  <c r="T60" i="7" s="1"/>
  <c r="T61" i="7" s="1"/>
  <c r="U19" i="7"/>
  <c r="G132" i="7"/>
  <c r="C133" i="7"/>
  <c r="V37" i="7"/>
  <c r="I128" i="7"/>
  <c r="J128" i="7" s="1"/>
  <c r="V18" i="7" s="1"/>
  <c r="T48" i="7"/>
  <c r="T49" i="7" s="1"/>
  <c r="T71" i="7"/>
  <c r="T72" i="7" s="1"/>
  <c r="T47" i="7"/>
  <c r="S40" i="1"/>
  <c r="S49" i="1" s="1"/>
  <c r="S62" i="1" s="1"/>
  <c r="T59" i="1"/>
  <c r="T60" i="1" s="1"/>
  <c r="T61" i="1" s="1"/>
  <c r="T40" i="1"/>
  <c r="S72" i="1"/>
  <c r="U37" i="1"/>
  <c r="I127" i="1"/>
  <c r="J127" i="1" s="1"/>
  <c r="U18" i="1" s="1"/>
  <c r="Z56" i="1"/>
  <c r="AA27" i="1"/>
  <c r="V37" i="1"/>
  <c r="I128" i="1"/>
  <c r="J128" i="1" s="1"/>
  <c r="V18" i="1" s="1"/>
  <c r="E128" i="1"/>
  <c r="D128" i="1" s="1"/>
  <c r="F129" i="1"/>
  <c r="H129" i="1" s="1"/>
  <c r="C134" i="1"/>
  <c r="G133" i="1"/>
  <c r="AB25" i="1"/>
  <c r="V19" i="1"/>
  <c r="U55" i="1"/>
  <c r="S70" i="1"/>
  <c r="T70" i="1" s="1"/>
  <c r="S68" i="1"/>
  <c r="T68" i="1" s="1"/>
  <c r="T66" i="1"/>
  <c r="T46" i="1"/>
  <c r="Y54" i="10" l="1"/>
  <c r="V71" i="10"/>
  <c r="V48" i="10"/>
  <c r="V49" i="10" s="1"/>
  <c r="V62" i="10" s="1"/>
  <c r="V47" i="10"/>
  <c r="W45" i="10"/>
  <c r="AC25" i="10"/>
  <c r="C134" i="10"/>
  <c r="E133" i="10"/>
  <c r="D133" i="10"/>
  <c r="F133" i="10"/>
  <c r="H133" i="10" s="1"/>
  <c r="G133" i="10"/>
  <c r="I133" i="10" s="1"/>
  <c r="V72" i="10"/>
  <c r="X55" i="10"/>
  <c r="X59" i="10" s="1"/>
  <c r="X60" i="10" s="1"/>
  <c r="X61" i="10" s="1"/>
  <c r="Y19" i="10"/>
  <c r="Y21" i="10" s="1"/>
  <c r="Y26" i="10" s="1"/>
  <c r="Y29" i="10" s="1"/>
  <c r="Y30" i="10" s="1"/>
  <c r="Y31" i="10" s="1"/>
  <c r="Y40" i="10" s="1"/>
  <c r="X20" i="10"/>
  <c r="H132" i="10"/>
  <c r="Y69" i="10"/>
  <c r="Y70" i="10" s="1"/>
  <c r="Y39" i="10"/>
  <c r="Y36" i="10"/>
  <c r="Y38" i="10"/>
  <c r="AA56" i="10"/>
  <c r="AB27" i="10"/>
  <c r="X21" i="10"/>
  <c r="X26" i="10" s="1"/>
  <c r="X29" i="10" s="1"/>
  <c r="X30" i="10" s="1"/>
  <c r="X31" i="10" s="1"/>
  <c r="X40" i="10" s="1"/>
  <c r="X54" i="9"/>
  <c r="E131" i="9"/>
  <c r="D131" i="9" s="1"/>
  <c r="H132" i="9"/>
  <c r="F132" i="9"/>
  <c r="T71" i="9"/>
  <c r="T72" i="9" s="1"/>
  <c r="T48" i="9"/>
  <c r="T47" i="9"/>
  <c r="U55" i="9"/>
  <c r="U59" i="9" s="1"/>
  <c r="U60" i="9" s="1"/>
  <c r="U61" i="9" s="1"/>
  <c r="V19" i="9"/>
  <c r="U21" i="9"/>
  <c r="U26" i="9" s="1"/>
  <c r="U29" i="9" s="1"/>
  <c r="U30" i="9" s="1"/>
  <c r="U31" i="9" s="1"/>
  <c r="U40" i="9" s="1"/>
  <c r="U20" i="9"/>
  <c r="C135" i="9"/>
  <c r="G134" i="9"/>
  <c r="W70" i="9"/>
  <c r="H131" i="9"/>
  <c r="X68" i="9"/>
  <c r="AC25" i="9"/>
  <c r="AB56" i="9"/>
  <c r="AC27" i="9"/>
  <c r="X69" i="9"/>
  <c r="X39" i="9"/>
  <c r="X38" i="9"/>
  <c r="X36" i="9"/>
  <c r="U45" i="9"/>
  <c r="T49" i="9"/>
  <c r="T62" i="9" s="1"/>
  <c r="D132" i="8"/>
  <c r="Y69" i="8"/>
  <c r="Y70" i="8" s="1"/>
  <c r="Y38" i="8"/>
  <c r="Y36" i="8"/>
  <c r="Y39" i="8"/>
  <c r="U55" i="8"/>
  <c r="U59" i="8" s="1"/>
  <c r="U60" i="8" s="1"/>
  <c r="U61" i="8" s="1"/>
  <c r="V19" i="8"/>
  <c r="U21" i="8"/>
  <c r="U26" i="8" s="1"/>
  <c r="U29" i="8" s="1"/>
  <c r="U30" i="8" s="1"/>
  <c r="U31" i="8" s="1"/>
  <c r="U40" i="8" s="1"/>
  <c r="U20" i="8"/>
  <c r="AC56" i="8"/>
  <c r="AD27" i="8"/>
  <c r="H132" i="8"/>
  <c r="T66" i="8"/>
  <c r="T46" i="8"/>
  <c r="U45" i="8" s="1"/>
  <c r="AC25" i="8"/>
  <c r="Y54" i="8"/>
  <c r="H133" i="8"/>
  <c r="C134" i="8"/>
  <c r="E133" i="8"/>
  <c r="F133" i="8"/>
  <c r="G133" i="8"/>
  <c r="D133" i="8" s="1"/>
  <c r="X68" i="8"/>
  <c r="Y68" i="8" s="1"/>
  <c r="T62" i="7"/>
  <c r="V54" i="7"/>
  <c r="V21" i="7"/>
  <c r="V26" i="7" s="1"/>
  <c r="V29" i="7" s="1"/>
  <c r="V30" i="7" s="1"/>
  <c r="V31" i="7" s="1"/>
  <c r="V20" i="7"/>
  <c r="U72" i="7"/>
  <c r="AB25" i="7"/>
  <c r="U71" i="7"/>
  <c r="U47" i="7"/>
  <c r="U48" i="7"/>
  <c r="V66" i="7"/>
  <c r="V46" i="7"/>
  <c r="W45" i="7"/>
  <c r="AB56" i="7"/>
  <c r="AC27" i="7"/>
  <c r="E130" i="7"/>
  <c r="D130" i="7" s="1"/>
  <c r="F131" i="7"/>
  <c r="H131" i="7"/>
  <c r="V69" i="7"/>
  <c r="V70" i="7" s="1"/>
  <c r="V39" i="7"/>
  <c r="V38" i="7"/>
  <c r="V36" i="7"/>
  <c r="G133" i="7"/>
  <c r="C134" i="7"/>
  <c r="W37" i="7"/>
  <c r="I129" i="7"/>
  <c r="J129" i="7" s="1"/>
  <c r="W18" i="7" s="1"/>
  <c r="U55" i="7"/>
  <c r="U59" i="7" s="1"/>
  <c r="U60" i="7" s="1"/>
  <c r="U61" i="7" s="1"/>
  <c r="V19" i="7"/>
  <c r="U20" i="7"/>
  <c r="U21" i="7"/>
  <c r="U26" i="7" s="1"/>
  <c r="U29" i="7" s="1"/>
  <c r="U30" i="7" s="1"/>
  <c r="U31" i="7" s="1"/>
  <c r="U40" i="7" s="1"/>
  <c r="U49" i="7" s="1"/>
  <c r="H130" i="7"/>
  <c r="V54" i="1"/>
  <c r="V20" i="1"/>
  <c r="V21" i="1"/>
  <c r="V26" i="1" s="1"/>
  <c r="V29" i="1" s="1"/>
  <c r="V30" i="1" s="1"/>
  <c r="V31" i="1" s="1"/>
  <c r="U21" i="1"/>
  <c r="U26" i="1" s="1"/>
  <c r="U29" i="1" s="1"/>
  <c r="U30" i="1" s="1"/>
  <c r="U31" i="1" s="1"/>
  <c r="U54" i="1"/>
  <c r="U59" i="1" s="1"/>
  <c r="U60" i="1" s="1"/>
  <c r="U61" i="1" s="1"/>
  <c r="U20" i="1"/>
  <c r="G134" i="1"/>
  <c r="C135" i="1"/>
  <c r="U69" i="1"/>
  <c r="U70" i="1" s="1"/>
  <c r="U36" i="1"/>
  <c r="U38" i="1"/>
  <c r="V38" i="1" s="1"/>
  <c r="U39" i="1"/>
  <c r="AC25" i="1"/>
  <c r="T47" i="1"/>
  <c r="T48" i="1"/>
  <c r="T49" i="1" s="1"/>
  <c r="T62" i="1" s="1"/>
  <c r="T71" i="1"/>
  <c r="T72" i="1" s="1"/>
  <c r="V69" i="1"/>
  <c r="V36" i="1"/>
  <c r="V39" i="1"/>
  <c r="V55" i="1"/>
  <c r="W19" i="1"/>
  <c r="U45" i="1"/>
  <c r="E129" i="1"/>
  <c r="D129" i="1" s="1"/>
  <c r="F130" i="1"/>
  <c r="H130" i="1" s="1"/>
  <c r="W37" i="1"/>
  <c r="I129" i="1"/>
  <c r="J129" i="1" s="1"/>
  <c r="W18" i="1" s="1"/>
  <c r="AA56" i="1"/>
  <c r="AB27" i="1"/>
  <c r="V70" i="1" l="1"/>
  <c r="J133" i="10"/>
  <c r="AA18" i="10" s="1"/>
  <c r="AA37" i="10"/>
  <c r="AB56" i="10"/>
  <c r="AC27" i="10"/>
  <c r="Z37" i="10"/>
  <c r="I132" i="10"/>
  <c r="J132" i="10" s="1"/>
  <c r="Z18" i="10" s="1"/>
  <c r="C135" i="10"/>
  <c r="G134" i="10"/>
  <c r="F134" i="10"/>
  <c r="H134" i="10" s="1"/>
  <c r="Y68" i="10"/>
  <c r="AD25" i="10"/>
  <c r="Y20" i="10"/>
  <c r="Y55" i="10"/>
  <c r="Y59" i="10" s="1"/>
  <c r="Y60" i="10" s="1"/>
  <c r="Y61" i="10" s="1"/>
  <c r="Z19" i="10"/>
  <c r="W66" i="10"/>
  <c r="W46" i="10"/>
  <c r="X45" i="10"/>
  <c r="V55" i="9"/>
  <c r="V59" i="9" s="1"/>
  <c r="V60" i="9" s="1"/>
  <c r="V61" i="9" s="1"/>
  <c r="W19" i="9"/>
  <c r="V21" i="9"/>
  <c r="V26" i="9" s="1"/>
  <c r="V29" i="9" s="1"/>
  <c r="V30" i="9" s="1"/>
  <c r="V31" i="9" s="1"/>
  <c r="V40" i="9" s="1"/>
  <c r="V20" i="9"/>
  <c r="Z37" i="9"/>
  <c r="I132" i="9"/>
  <c r="J132" i="9" s="1"/>
  <c r="Z18" i="9" s="1"/>
  <c r="Y37" i="9"/>
  <c r="I131" i="9"/>
  <c r="J131" i="9" s="1"/>
  <c r="Y18" i="9" s="1"/>
  <c r="AC56" i="9"/>
  <c r="AD27" i="9"/>
  <c r="G135" i="9"/>
  <c r="C136" i="9"/>
  <c r="U66" i="9"/>
  <c r="U46" i="9"/>
  <c r="AD25" i="9"/>
  <c r="X70" i="9"/>
  <c r="E132" i="9"/>
  <c r="D132" i="9" s="1"/>
  <c r="F133" i="9"/>
  <c r="H133" i="9"/>
  <c r="U66" i="8"/>
  <c r="U46" i="8"/>
  <c r="AD25" i="8"/>
  <c r="AD56" i="8"/>
  <c r="AE27" i="8"/>
  <c r="F134" i="8"/>
  <c r="E134" i="8" s="1"/>
  <c r="D134" i="8" s="1"/>
  <c r="H134" i="8"/>
  <c r="C135" i="8"/>
  <c r="G134" i="8"/>
  <c r="I134" i="8" s="1"/>
  <c r="I133" i="8"/>
  <c r="J133" i="8"/>
  <c r="AA18" i="8" s="1"/>
  <c r="AA37" i="8"/>
  <c r="T47" i="8"/>
  <c r="T71" i="8"/>
  <c r="T72" i="8" s="1"/>
  <c r="T48" i="8"/>
  <c r="T49" i="8" s="1"/>
  <c r="T62" i="8" s="1"/>
  <c r="V55" i="8"/>
  <c r="V59" i="8" s="1"/>
  <c r="V60" i="8" s="1"/>
  <c r="V61" i="8" s="1"/>
  <c r="W19" i="8"/>
  <c r="V21" i="8"/>
  <c r="V26" i="8" s="1"/>
  <c r="V29" i="8" s="1"/>
  <c r="V30" i="8" s="1"/>
  <c r="V31" i="8" s="1"/>
  <c r="V40" i="8" s="1"/>
  <c r="V20" i="8"/>
  <c r="Z37" i="8"/>
  <c r="I132" i="8"/>
  <c r="J132" i="8" s="1"/>
  <c r="Z18" i="8" s="1"/>
  <c r="W54" i="7"/>
  <c r="AC56" i="7"/>
  <c r="AD27" i="7"/>
  <c r="V72" i="7"/>
  <c r="V40" i="7"/>
  <c r="X37" i="7"/>
  <c r="I130" i="7"/>
  <c r="J130" i="7" s="1"/>
  <c r="X18" i="7" s="1"/>
  <c r="J131" i="7"/>
  <c r="Y18" i="7" s="1"/>
  <c r="Y37" i="7"/>
  <c r="I131" i="7"/>
  <c r="V71" i="7"/>
  <c r="V48" i="7"/>
  <c r="V47" i="7"/>
  <c r="V59" i="7"/>
  <c r="V60" i="7" s="1"/>
  <c r="V61" i="7" s="1"/>
  <c r="C135" i="7"/>
  <c r="G134" i="7"/>
  <c r="W69" i="7"/>
  <c r="W70" i="7" s="1"/>
  <c r="W38" i="7"/>
  <c r="W36" i="7"/>
  <c r="W39" i="7"/>
  <c r="W66" i="7"/>
  <c r="X45" i="7"/>
  <c r="W46" i="7"/>
  <c r="E131" i="7"/>
  <c r="D131" i="7" s="1"/>
  <c r="F132" i="7"/>
  <c r="H132" i="7" s="1"/>
  <c r="AC25" i="7"/>
  <c r="U62" i="7"/>
  <c r="V55" i="7"/>
  <c r="W19" i="7"/>
  <c r="W21" i="7" s="1"/>
  <c r="W26" i="7" s="1"/>
  <c r="W29" i="7" s="1"/>
  <c r="W30" i="7" s="1"/>
  <c r="W31" i="7" s="1"/>
  <c r="W40" i="7" s="1"/>
  <c r="V68" i="7"/>
  <c r="W68" i="7" s="1"/>
  <c r="U68" i="1"/>
  <c r="V68" i="1" s="1"/>
  <c r="V59" i="1"/>
  <c r="V60" i="1" s="1"/>
  <c r="V61" i="1" s="1"/>
  <c r="U40" i="1"/>
  <c r="AB56" i="1"/>
  <c r="AC27" i="1"/>
  <c r="U66" i="1"/>
  <c r="U46" i="1"/>
  <c r="E130" i="1"/>
  <c r="D130" i="1" s="1"/>
  <c r="F131" i="1"/>
  <c r="AD25" i="1"/>
  <c r="X19" i="1"/>
  <c r="W55" i="1"/>
  <c r="W69" i="1"/>
  <c r="W36" i="1"/>
  <c r="W39" i="1"/>
  <c r="W38" i="1"/>
  <c r="X37" i="1"/>
  <c r="I130" i="1"/>
  <c r="J130" i="1" s="1"/>
  <c r="X18" i="1" s="1"/>
  <c r="V40" i="1"/>
  <c r="W54" i="1"/>
  <c r="W21" i="1"/>
  <c r="W26" i="1" s="1"/>
  <c r="W29" i="1" s="1"/>
  <c r="W30" i="1" s="1"/>
  <c r="W31" i="1" s="1"/>
  <c r="W20" i="1"/>
  <c r="G135" i="1"/>
  <c r="C136" i="1"/>
  <c r="W70" i="1" l="1"/>
  <c r="Z54" i="10"/>
  <c r="Z21" i="10"/>
  <c r="Z26" i="10" s="1"/>
  <c r="Z29" i="10" s="1"/>
  <c r="Z30" i="10" s="1"/>
  <c r="Z31" i="10" s="1"/>
  <c r="Z40" i="10" s="1"/>
  <c r="Z20" i="10"/>
  <c r="AB37" i="10"/>
  <c r="I134" i="10"/>
  <c r="J134" i="10" s="1"/>
  <c r="AB18" i="10" s="1"/>
  <c r="E134" i="10"/>
  <c r="D134" i="10" s="1"/>
  <c r="AD27" i="10"/>
  <c r="AC56" i="10"/>
  <c r="Z55" i="10"/>
  <c r="AA19" i="10"/>
  <c r="X66" i="10"/>
  <c r="Y45" i="10"/>
  <c r="X46" i="10"/>
  <c r="Z69" i="10"/>
  <c r="Z70" i="10" s="1"/>
  <c r="Z38" i="10"/>
  <c r="AA38" i="10" s="1"/>
  <c r="Z36" i="10"/>
  <c r="Z39" i="10"/>
  <c r="AA69" i="10"/>
  <c r="AA70" i="10" s="1"/>
  <c r="AA39" i="10"/>
  <c r="AA36" i="10"/>
  <c r="W71" i="10"/>
  <c r="W72" i="10" s="1"/>
  <c r="W47" i="10"/>
  <c r="W48" i="10"/>
  <c r="W49" i="10" s="1"/>
  <c r="W62" i="10" s="1"/>
  <c r="AE25" i="10"/>
  <c r="G135" i="10"/>
  <c r="F135" i="10"/>
  <c r="E135" i="10" s="1"/>
  <c r="D135" i="10" s="1"/>
  <c r="C136" i="10"/>
  <c r="AA54" i="10"/>
  <c r="Z54" i="9"/>
  <c r="Y54" i="9"/>
  <c r="U71" i="9"/>
  <c r="U72" i="9" s="1"/>
  <c r="U47" i="9"/>
  <c r="U48" i="9"/>
  <c r="U49" i="9" s="1"/>
  <c r="U62" i="9" s="1"/>
  <c r="G136" i="9"/>
  <c r="C137" i="9"/>
  <c r="V45" i="9"/>
  <c r="W55" i="9"/>
  <c r="W59" i="9" s="1"/>
  <c r="W60" i="9" s="1"/>
  <c r="W61" i="9" s="1"/>
  <c r="X19" i="9"/>
  <c r="W21" i="9"/>
  <c r="W26" i="9" s="1"/>
  <c r="W29" i="9" s="1"/>
  <c r="W30" i="9" s="1"/>
  <c r="W31" i="9" s="1"/>
  <c r="W40" i="9" s="1"/>
  <c r="W20" i="9"/>
  <c r="AA37" i="9"/>
  <c r="I133" i="9"/>
  <c r="J133" i="9" s="1"/>
  <c r="AA18" i="9" s="1"/>
  <c r="AE25" i="9"/>
  <c r="AD56" i="9"/>
  <c r="AE27" i="9"/>
  <c r="Z69" i="9"/>
  <c r="Z39" i="9"/>
  <c r="Z38" i="9"/>
  <c r="Z36" i="9"/>
  <c r="Y69" i="9"/>
  <c r="Y39" i="9"/>
  <c r="Y38" i="9"/>
  <c r="Y36" i="9"/>
  <c r="E133" i="9"/>
  <c r="D133" i="9" s="1"/>
  <c r="F134" i="9"/>
  <c r="Z54" i="8"/>
  <c r="G135" i="8"/>
  <c r="F135" i="8"/>
  <c r="H135" i="8" s="1"/>
  <c r="C136" i="8"/>
  <c r="E135" i="8"/>
  <c r="Z69" i="8"/>
  <c r="Z39" i="8"/>
  <c r="Z38" i="8"/>
  <c r="Z36" i="8"/>
  <c r="AE25" i="8"/>
  <c r="AA54" i="8"/>
  <c r="J134" i="8"/>
  <c r="AB18" i="8" s="1"/>
  <c r="AB37" i="8"/>
  <c r="AA36" i="8"/>
  <c r="AA69" i="8"/>
  <c r="AA39" i="8"/>
  <c r="AA38" i="8"/>
  <c r="U71" i="8"/>
  <c r="U48" i="8"/>
  <c r="U49" i="8" s="1"/>
  <c r="U62" i="8" s="1"/>
  <c r="U47" i="8"/>
  <c r="W55" i="8"/>
  <c r="W59" i="8" s="1"/>
  <c r="W60" i="8" s="1"/>
  <c r="W61" i="8" s="1"/>
  <c r="X19" i="8"/>
  <c r="W20" i="8"/>
  <c r="W21" i="8"/>
  <c r="W26" i="8" s="1"/>
  <c r="W29" i="8" s="1"/>
  <c r="W30" i="8" s="1"/>
  <c r="W31" i="8" s="1"/>
  <c r="W40" i="8" s="1"/>
  <c r="V45" i="8"/>
  <c r="U72" i="8"/>
  <c r="AF27" i="8"/>
  <c r="AE56" i="8"/>
  <c r="Z37" i="7"/>
  <c r="I132" i="7"/>
  <c r="J132" i="7" s="1"/>
  <c r="Z18" i="7" s="1"/>
  <c r="X54" i="7"/>
  <c r="AD25" i="7"/>
  <c r="Y69" i="7"/>
  <c r="Y70" i="7" s="1"/>
  <c r="Y38" i="7"/>
  <c r="Y36" i="7"/>
  <c r="Y39" i="7"/>
  <c r="Y54" i="7"/>
  <c r="AD56" i="7"/>
  <c r="AE27" i="7"/>
  <c r="X46" i="7"/>
  <c r="X66" i="7"/>
  <c r="Y45" i="7"/>
  <c r="X69" i="7"/>
  <c r="X70" i="7" s="1"/>
  <c r="X36" i="7"/>
  <c r="X38" i="7"/>
  <c r="X39" i="7"/>
  <c r="X68" i="7"/>
  <c r="Y68" i="7" s="1"/>
  <c r="G135" i="7"/>
  <c r="C136" i="7"/>
  <c r="E132" i="7"/>
  <c r="D132" i="7" s="1"/>
  <c r="F133" i="7"/>
  <c r="X19" i="7"/>
  <c r="W55" i="7"/>
  <c r="W59" i="7" s="1"/>
  <c r="W60" i="7" s="1"/>
  <c r="W61" i="7" s="1"/>
  <c r="W48" i="7"/>
  <c r="W49" i="7" s="1"/>
  <c r="W62" i="7" s="1"/>
  <c r="W71" i="7"/>
  <c r="W72" i="7" s="1"/>
  <c r="W47" i="7"/>
  <c r="V49" i="7"/>
  <c r="V62" i="7" s="1"/>
  <c r="W20" i="7"/>
  <c r="W68" i="1"/>
  <c r="W59" i="1"/>
  <c r="W60" i="1" s="1"/>
  <c r="W61" i="1" s="1"/>
  <c r="X54" i="1"/>
  <c r="X21" i="1"/>
  <c r="X26" i="1" s="1"/>
  <c r="X29" i="1" s="1"/>
  <c r="X30" i="1" s="1"/>
  <c r="X31" i="1" s="1"/>
  <c r="X20" i="1"/>
  <c r="U71" i="1"/>
  <c r="U72" i="1" s="1"/>
  <c r="U48" i="1"/>
  <c r="U49" i="1" s="1"/>
  <c r="U62" i="1" s="1"/>
  <c r="U47" i="1"/>
  <c r="X69" i="1"/>
  <c r="X70" i="1" s="1"/>
  <c r="X36" i="1"/>
  <c r="X39" i="1"/>
  <c r="X38" i="1"/>
  <c r="E131" i="1"/>
  <c r="D131" i="1" s="1"/>
  <c r="F132" i="1"/>
  <c r="H132" i="1" s="1"/>
  <c r="V45" i="1"/>
  <c r="AD27" i="1"/>
  <c r="AC56" i="1"/>
  <c r="AE25" i="1"/>
  <c r="W40" i="1"/>
  <c r="X55" i="1"/>
  <c r="Y19" i="1"/>
  <c r="H131" i="1"/>
  <c r="C137" i="1"/>
  <c r="G136" i="1"/>
  <c r="X68" i="1" l="1"/>
  <c r="AB54" i="10"/>
  <c r="I135" i="10"/>
  <c r="X72" i="10"/>
  <c r="AB19" i="10"/>
  <c r="AA55" i="10"/>
  <c r="AB69" i="10"/>
  <c r="AB70" i="10" s="1"/>
  <c r="AB39" i="10"/>
  <c r="AB36" i="10"/>
  <c r="AB38" i="10"/>
  <c r="AF25" i="10"/>
  <c r="H135" i="10"/>
  <c r="X71" i="10"/>
  <c r="X48" i="10"/>
  <c r="X49" i="10" s="1"/>
  <c r="X62" i="10" s="1"/>
  <c r="X47" i="10"/>
  <c r="AD56" i="10"/>
  <c r="AE27" i="10"/>
  <c r="AA59" i="10"/>
  <c r="AA60" i="10" s="1"/>
  <c r="AA61" i="10" s="1"/>
  <c r="C137" i="10"/>
  <c r="E136" i="10"/>
  <c r="G136" i="10"/>
  <c r="F136" i="10"/>
  <c r="H136" i="10" s="1"/>
  <c r="Y66" i="10"/>
  <c r="Y46" i="10"/>
  <c r="AA20" i="10"/>
  <c r="AA21" i="10"/>
  <c r="AA26" i="10" s="1"/>
  <c r="AA29" i="10" s="1"/>
  <c r="AA30" i="10" s="1"/>
  <c r="AA31" i="10" s="1"/>
  <c r="AA40" i="10" s="1"/>
  <c r="Z68" i="10"/>
  <c r="AA68" i="10" s="1"/>
  <c r="AB68" i="10" s="1"/>
  <c r="Z59" i="10"/>
  <c r="Z60" i="10" s="1"/>
  <c r="Z61" i="10" s="1"/>
  <c r="AA54" i="9"/>
  <c r="E134" i="9"/>
  <c r="D134" i="9" s="1"/>
  <c r="F135" i="9"/>
  <c r="H135" i="9"/>
  <c r="Y70" i="9"/>
  <c r="Y68" i="9"/>
  <c r="Z68" i="9" s="1"/>
  <c r="V66" i="9"/>
  <c r="V46" i="9"/>
  <c r="Y19" i="9"/>
  <c r="X55" i="9"/>
  <c r="X59" i="9" s="1"/>
  <c r="X60" i="9" s="1"/>
  <c r="X61" i="9" s="1"/>
  <c r="X21" i="9"/>
  <c r="X26" i="9" s="1"/>
  <c r="X29" i="9" s="1"/>
  <c r="X30" i="9" s="1"/>
  <c r="X31" i="9" s="1"/>
  <c r="X40" i="9" s="1"/>
  <c r="X20" i="9"/>
  <c r="AF25" i="9"/>
  <c r="Z70" i="9"/>
  <c r="AA69" i="9"/>
  <c r="AA70" i="9" s="1"/>
  <c r="AA39" i="9"/>
  <c r="AA38" i="9"/>
  <c r="AA36" i="9"/>
  <c r="H134" i="9"/>
  <c r="AE56" i="9"/>
  <c r="AF27" i="9"/>
  <c r="C138" i="9"/>
  <c r="G137" i="9"/>
  <c r="I135" i="8"/>
  <c r="J135" i="8"/>
  <c r="AC18" i="8" s="1"/>
  <c r="AC37" i="8"/>
  <c r="Z70" i="8"/>
  <c r="Z68" i="8"/>
  <c r="AA68" i="8" s="1"/>
  <c r="AB68" i="8" s="1"/>
  <c r="D135" i="8"/>
  <c r="AB69" i="8"/>
  <c r="AB39" i="8"/>
  <c r="AB38" i="8"/>
  <c r="AB36" i="8"/>
  <c r="AA70" i="8"/>
  <c r="AB54" i="8"/>
  <c r="H136" i="8"/>
  <c r="C137" i="8"/>
  <c r="F136" i="8"/>
  <c r="E136" i="8" s="1"/>
  <c r="G136" i="8"/>
  <c r="D136" i="8" s="1"/>
  <c r="AF56" i="8"/>
  <c r="AG27" i="8"/>
  <c r="AF25" i="8"/>
  <c r="V46" i="8"/>
  <c r="W45" i="8"/>
  <c r="V66" i="8"/>
  <c r="Y19" i="8"/>
  <c r="X55" i="8"/>
  <c r="X59" i="8" s="1"/>
  <c r="X60" i="8" s="1"/>
  <c r="X61" i="8" s="1"/>
  <c r="X21" i="8"/>
  <c r="X26" i="8" s="1"/>
  <c r="X29" i="8" s="1"/>
  <c r="X30" i="8" s="1"/>
  <c r="X31" i="8" s="1"/>
  <c r="X40" i="8" s="1"/>
  <c r="X20" i="8"/>
  <c r="Z54" i="7"/>
  <c r="X59" i="7"/>
  <c r="X60" i="7" s="1"/>
  <c r="X61" i="7" s="1"/>
  <c r="Y46" i="7"/>
  <c r="Z45" i="7"/>
  <c r="Y66" i="7"/>
  <c r="X55" i="7"/>
  <c r="Y19" i="7"/>
  <c r="G136" i="7"/>
  <c r="C137" i="7"/>
  <c r="AE25" i="7"/>
  <c r="E133" i="7"/>
  <c r="D133" i="7" s="1"/>
  <c r="F134" i="7"/>
  <c r="H134" i="7" s="1"/>
  <c r="AF27" i="7"/>
  <c r="AE56" i="7"/>
  <c r="Z39" i="7"/>
  <c r="Z38" i="7"/>
  <c r="Z69" i="7"/>
  <c r="Z70" i="7" s="1"/>
  <c r="Z36" i="7"/>
  <c r="Z68" i="7"/>
  <c r="X21" i="7"/>
  <c r="X26" i="7" s="1"/>
  <c r="X29" i="7" s="1"/>
  <c r="X30" i="7" s="1"/>
  <c r="X31" i="7" s="1"/>
  <c r="X40" i="7" s="1"/>
  <c r="H133" i="7"/>
  <c r="X71" i="7"/>
  <c r="X72" i="7" s="1"/>
  <c r="X47" i="7"/>
  <c r="X48" i="7"/>
  <c r="X20" i="7"/>
  <c r="Y37" i="1"/>
  <c r="I131" i="1"/>
  <c r="J131" i="1" s="1"/>
  <c r="Y18" i="1" s="1"/>
  <c r="E132" i="1"/>
  <c r="D132" i="1" s="1"/>
  <c r="F133" i="1"/>
  <c r="AF25" i="1"/>
  <c r="G137" i="1"/>
  <c r="C138" i="1"/>
  <c r="AD56" i="1"/>
  <c r="AE27" i="1"/>
  <c r="X40" i="1"/>
  <c r="Z37" i="1"/>
  <c r="I132" i="1"/>
  <c r="J132" i="1" s="1"/>
  <c r="Z18" i="1" s="1"/>
  <c r="Y55" i="1"/>
  <c r="Z19" i="1"/>
  <c r="V46" i="1"/>
  <c r="W45" i="1" s="1"/>
  <c r="V66" i="1"/>
  <c r="X59" i="1"/>
  <c r="X60" i="1" s="1"/>
  <c r="X61" i="1" s="1"/>
  <c r="AD37" i="10" l="1"/>
  <c r="I136" i="10"/>
  <c r="J136" i="10" s="1"/>
  <c r="AD18" i="10" s="1"/>
  <c r="Y71" i="10"/>
  <c r="Y47" i="10"/>
  <c r="Y48" i="10"/>
  <c r="Y49" i="10" s="1"/>
  <c r="Y62" i="10" s="1"/>
  <c r="AG25" i="10"/>
  <c r="AB55" i="10"/>
  <c r="AC19" i="10"/>
  <c r="D136" i="10"/>
  <c r="Y72" i="10"/>
  <c r="H137" i="10"/>
  <c r="G137" i="10"/>
  <c r="D137" i="10" s="1"/>
  <c r="E137" i="10"/>
  <c r="C138" i="10"/>
  <c r="F137" i="10"/>
  <c r="AB59" i="10"/>
  <c r="AB60" i="10" s="1"/>
  <c r="AB61" i="10" s="1"/>
  <c r="J135" i="10"/>
  <c r="AC18" i="10" s="1"/>
  <c r="AC37" i="10"/>
  <c r="AB20" i="10"/>
  <c r="Z45" i="10"/>
  <c r="AE56" i="10"/>
  <c r="AF27" i="10"/>
  <c r="AB21" i="10"/>
  <c r="AB26" i="10" s="1"/>
  <c r="AB29" i="10" s="1"/>
  <c r="AB30" i="10" s="1"/>
  <c r="AB31" i="10" s="1"/>
  <c r="AB40" i="10" s="1"/>
  <c r="V71" i="9"/>
  <c r="V72" i="9" s="1"/>
  <c r="V47" i="9"/>
  <c r="V48" i="9"/>
  <c r="V49" i="9" s="1"/>
  <c r="V62" i="9" s="1"/>
  <c r="E135" i="9"/>
  <c r="D135" i="9" s="1"/>
  <c r="F136" i="9"/>
  <c r="W45" i="9"/>
  <c r="AF56" i="9"/>
  <c r="AG27" i="9"/>
  <c r="J134" i="9"/>
  <c r="AB18" i="9" s="1"/>
  <c r="AB37" i="9"/>
  <c r="I134" i="9"/>
  <c r="Y55" i="9"/>
  <c r="Y59" i="9" s="1"/>
  <c r="Y60" i="9" s="1"/>
  <c r="Y61" i="9" s="1"/>
  <c r="Z19" i="9"/>
  <c r="Y21" i="9"/>
  <c r="Y26" i="9" s="1"/>
  <c r="Y29" i="9" s="1"/>
  <c r="Y30" i="9" s="1"/>
  <c r="Y31" i="9" s="1"/>
  <c r="Y40" i="9" s="1"/>
  <c r="Y20" i="9"/>
  <c r="AA68" i="9"/>
  <c r="AG25" i="9"/>
  <c r="G138" i="9"/>
  <c r="J135" i="9"/>
  <c r="AC18" i="9" s="1"/>
  <c r="AC37" i="9"/>
  <c r="I135" i="9"/>
  <c r="AD37" i="8"/>
  <c r="F137" i="8"/>
  <c r="E137" i="8" s="1"/>
  <c r="C138" i="8"/>
  <c r="G137" i="8"/>
  <c r="D137" i="8" s="1"/>
  <c r="V71" i="8"/>
  <c r="V72" i="8" s="1"/>
  <c r="V48" i="8"/>
  <c r="V49" i="8" s="1"/>
  <c r="V62" i="8" s="1"/>
  <c r="V47" i="8"/>
  <c r="I136" i="8"/>
  <c r="J136" i="8" s="1"/>
  <c r="AD18" i="8" s="1"/>
  <c r="AC69" i="8"/>
  <c r="AC38" i="8"/>
  <c r="AC39" i="8"/>
  <c r="AC36" i="8"/>
  <c r="AB70" i="8"/>
  <c r="AC54" i="8"/>
  <c r="W66" i="8"/>
  <c r="W46" i="8"/>
  <c r="AG25" i="8"/>
  <c r="Y55" i="8"/>
  <c r="Y59" i="8" s="1"/>
  <c r="Y60" i="8" s="1"/>
  <c r="Y61" i="8" s="1"/>
  <c r="Z19" i="8"/>
  <c r="Y21" i="8"/>
  <c r="Y26" i="8" s="1"/>
  <c r="Y29" i="8" s="1"/>
  <c r="Y30" i="8" s="1"/>
  <c r="Y31" i="8" s="1"/>
  <c r="Y40" i="8" s="1"/>
  <c r="Y20" i="8"/>
  <c r="AG56" i="8"/>
  <c r="AH27" i="8"/>
  <c r="AB37" i="7"/>
  <c r="I134" i="7"/>
  <c r="J134" i="7" s="1"/>
  <c r="AB18" i="7" s="1"/>
  <c r="AF56" i="7"/>
  <c r="AG27" i="7"/>
  <c r="Y55" i="7"/>
  <c r="Y59" i="7" s="1"/>
  <c r="Y60" i="7" s="1"/>
  <c r="Y61" i="7" s="1"/>
  <c r="Z19" i="7"/>
  <c r="Y20" i="7"/>
  <c r="Y21" i="7"/>
  <c r="Y26" i="7" s="1"/>
  <c r="Y29" i="7" s="1"/>
  <c r="Y30" i="7" s="1"/>
  <c r="Y31" i="7" s="1"/>
  <c r="Y40" i="7" s="1"/>
  <c r="C138" i="7"/>
  <c r="G137" i="7"/>
  <c r="E134" i="7"/>
  <c r="D134" i="7" s="1"/>
  <c r="F135" i="7"/>
  <c r="H135" i="7" s="1"/>
  <c r="AF25" i="7"/>
  <c r="Z66" i="7"/>
  <c r="Z46" i="7"/>
  <c r="J133" i="7"/>
  <c r="AA18" i="7" s="1"/>
  <c r="AA37" i="7"/>
  <c r="I133" i="7"/>
  <c r="X49" i="7"/>
  <c r="X62" i="7" s="1"/>
  <c r="Y71" i="7"/>
  <c r="Y72" i="7" s="1"/>
  <c r="Y47" i="7"/>
  <c r="Y48" i="7"/>
  <c r="Z54" i="1"/>
  <c r="Z21" i="1"/>
  <c r="Z26" i="1" s="1"/>
  <c r="Z29" i="1" s="1"/>
  <c r="Z30" i="1" s="1"/>
  <c r="Z31" i="1" s="1"/>
  <c r="Z20" i="1"/>
  <c r="Y54" i="1"/>
  <c r="Y59" i="1" s="1"/>
  <c r="Y60" i="1" s="1"/>
  <c r="Y61" i="1" s="1"/>
  <c r="Y21" i="1"/>
  <c r="Y26" i="1" s="1"/>
  <c r="Y29" i="1" s="1"/>
  <c r="Y30" i="1" s="1"/>
  <c r="Y31" i="1" s="1"/>
  <c r="Y20" i="1"/>
  <c r="E133" i="1"/>
  <c r="D133" i="1" s="1"/>
  <c r="F134" i="1"/>
  <c r="H134" i="1" s="1"/>
  <c r="W66" i="1"/>
  <c r="W46" i="1"/>
  <c r="X45" i="1" s="1"/>
  <c r="AF27" i="1"/>
  <c r="AE56" i="1"/>
  <c r="AG25" i="1"/>
  <c r="H133" i="1"/>
  <c r="G138" i="1"/>
  <c r="V71" i="1"/>
  <c r="V72" i="1" s="1"/>
  <c r="V48" i="1"/>
  <c r="V49" i="1" s="1"/>
  <c r="V62" i="1" s="1"/>
  <c r="V47" i="1"/>
  <c r="Z55" i="1"/>
  <c r="AA19" i="1"/>
  <c r="Y39" i="1"/>
  <c r="Y38" i="1"/>
  <c r="Z38" i="1" s="1"/>
  <c r="Y69" i="1"/>
  <c r="Y36" i="1"/>
  <c r="Z69" i="1"/>
  <c r="Z39" i="1"/>
  <c r="Z36" i="1"/>
  <c r="AD54" i="10" l="1"/>
  <c r="AC54" i="10"/>
  <c r="AC59" i="10" s="1"/>
  <c r="AC60" i="10" s="1"/>
  <c r="AC61" i="10" s="1"/>
  <c r="AC21" i="10"/>
  <c r="AC26" i="10" s="1"/>
  <c r="AC29" i="10" s="1"/>
  <c r="AC30" i="10" s="1"/>
  <c r="AC31" i="10" s="1"/>
  <c r="AC40" i="10" s="1"/>
  <c r="AC20" i="10"/>
  <c r="J137" i="10"/>
  <c r="AE18" i="10" s="1"/>
  <c r="AE37" i="10"/>
  <c r="AC55" i="10"/>
  <c r="AD19" i="10"/>
  <c r="I137" i="10"/>
  <c r="G138" i="10"/>
  <c r="F138" i="10"/>
  <c r="H138" i="10" s="1"/>
  <c r="E138" i="10"/>
  <c r="D138" i="10"/>
  <c r="AH25" i="10"/>
  <c r="AD69" i="10"/>
  <c r="AD38" i="10"/>
  <c r="AD39" i="10"/>
  <c r="AD36" i="10"/>
  <c r="AC38" i="10"/>
  <c r="AC69" i="10"/>
  <c r="AC39" i="10"/>
  <c r="AC36" i="10"/>
  <c r="AG27" i="10"/>
  <c r="AF56" i="10"/>
  <c r="Z66" i="10"/>
  <c r="Z46" i="10"/>
  <c r="AA45" i="10"/>
  <c r="AB54" i="9"/>
  <c r="E136" i="9"/>
  <c r="D136" i="9" s="1"/>
  <c r="F137" i="9"/>
  <c r="AG56" i="9"/>
  <c r="AH27" i="9"/>
  <c r="Z55" i="9"/>
  <c r="Z59" i="9" s="1"/>
  <c r="Z60" i="9" s="1"/>
  <c r="Z61" i="9" s="1"/>
  <c r="AA19" i="9"/>
  <c r="Z21" i="9"/>
  <c r="Z26" i="9" s="1"/>
  <c r="Z29" i="9" s="1"/>
  <c r="Z30" i="9" s="1"/>
  <c r="Z31" i="9" s="1"/>
  <c r="Z40" i="9" s="1"/>
  <c r="Z20" i="9"/>
  <c r="AH25" i="9"/>
  <c r="W66" i="9"/>
  <c r="W46" i="9"/>
  <c r="X45" i="9"/>
  <c r="AC69" i="9"/>
  <c r="AC36" i="9"/>
  <c r="AC39" i="9"/>
  <c r="AC54" i="9"/>
  <c r="AB69" i="9"/>
  <c r="AB70" i="9" s="1"/>
  <c r="AB36" i="9"/>
  <c r="AB38" i="9"/>
  <c r="AC38" i="9" s="1"/>
  <c r="AB39" i="9"/>
  <c r="H136" i="9"/>
  <c r="AD54" i="8"/>
  <c r="H137" i="8"/>
  <c r="W72" i="8"/>
  <c r="AH56" i="8"/>
  <c r="AI27" i="8"/>
  <c r="W71" i="8"/>
  <c r="W48" i="8"/>
  <c r="W49" i="8" s="1"/>
  <c r="W62" i="8" s="1"/>
  <c r="W47" i="8"/>
  <c r="AC70" i="8"/>
  <c r="G138" i="8"/>
  <c r="D138" i="8" s="1"/>
  <c r="F138" i="8"/>
  <c r="H138" i="8"/>
  <c r="I138" i="8"/>
  <c r="E138" i="8"/>
  <c r="AD69" i="8"/>
  <c r="AD39" i="8"/>
  <c r="AD36" i="8"/>
  <c r="AD38" i="8"/>
  <c r="X45" i="8"/>
  <c r="AH25" i="8"/>
  <c r="Z55" i="8"/>
  <c r="Z59" i="8" s="1"/>
  <c r="Z60" i="8" s="1"/>
  <c r="Z61" i="8" s="1"/>
  <c r="AA19" i="8"/>
  <c r="Z20" i="8"/>
  <c r="Z21" i="8"/>
  <c r="Z26" i="8" s="1"/>
  <c r="Z29" i="8" s="1"/>
  <c r="Z30" i="8" s="1"/>
  <c r="Z31" i="8" s="1"/>
  <c r="Z40" i="8" s="1"/>
  <c r="AC68" i="8"/>
  <c r="AD68" i="8" s="1"/>
  <c r="AC37" i="7"/>
  <c r="I135" i="7"/>
  <c r="J135" i="7" s="1"/>
  <c r="AC18" i="7" s="1"/>
  <c r="AB54" i="7"/>
  <c r="Z48" i="7"/>
  <c r="Z71" i="7"/>
  <c r="Z72" i="7" s="1"/>
  <c r="Z47" i="7"/>
  <c r="Z55" i="7"/>
  <c r="Z59" i="7" s="1"/>
  <c r="Z60" i="7" s="1"/>
  <c r="Z61" i="7" s="1"/>
  <c r="AA19" i="7"/>
  <c r="Z21" i="7"/>
  <c r="Z26" i="7" s="1"/>
  <c r="Z29" i="7" s="1"/>
  <c r="Z30" i="7" s="1"/>
  <c r="Z31" i="7" s="1"/>
  <c r="Z40" i="7" s="1"/>
  <c r="Z49" i="7" s="1"/>
  <c r="Z20" i="7"/>
  <c r="AA45" i="7"/>
  <c r="AA54" i="7"/>
  <c r="AA21" i="7"/>
  <c r="AA26" i="7" s="1"/>
  <c r="AA29" i="7" s="1"/>
  <c r="AA30" i="7" s="1"/>
  <c r="AA31" i="7" s="1"/>
  <c r="AA40" i="7" s="1"/>
  <c r="AA20" i="7"/>
  <c r="AG56" i="7"/>
  <c r="AH27" i="7"/>
  <c r="AG25" i="7"/>
  <c r="G138" i="7"/>
  <c r="AB69" i="7"/>
  <c r="AB39" i="7"/>
  <c r="AB36" i="7"/>
  <c r="AB38" i="7"/>
  <c r="E135" i="7"/>
  <c r="D135" i="7" s="1"/>
  <c r="F136" i="7"/>
  <c r="AA69" i="7"/>
  <c r="AA38" i="7"/>
  <c r="AA36" i="7"/>
  <c r="AA39" i="7"/>
  <c r="Y49" i="7"/>
  <c r="Y62" i="7" s="1"/>
  <c r="Y40" i="1"/>
  <c r="AB37" i="1"/>
  <c r="I134" i="1"/>
  <c r="J134" i="1" s="1"/>
  <c r="AB18" i="1" s="1"/>
  <c r="Y70" i="1"/>
  <c r="Z70" i="1" s="1"/>
  <c r="Y68" i="1"/>
  <c r="Z68" i="1" s="1"/>
  <c r="AH25" i="1"/>
  <c r="Z40" i="1"/>
  <c r="AA55" i="1"/>
  <c r="AB19" i="1"/>
  <c r="Z59" i="1"/>
  <c r="Z60" i="1" s="1"/>
  <c r="Z61" i="1" s="1"/>
  <c r="E134" i="1"/>
  <c r="D134" i="1" s="1"/>
  <c r="F135" i="1"/>
  <c r="H135" i="1" s="1"/>
  <c r="AF56" i="1"/>
  <c r="AG27" i="1"/>
  <c r="W71" i="1"/>
  <c r="W72" i="1" s="1"/>
  <c r="W47" i="1"/>
  <c r="W48" i="1"/>
  <c r="W49" i="1" s="1"/>
  <c r="W62" i="1" s="1"/>
  <c r="X66" i="1"/>
  <c r="X46" i="1"/>
  <c r="Y45" i="1" s="1"/>
  <c r="AA37" i="1"/>
  <c r="I133" i="1"/>
  <c r="J133" i="1" s="1"/>
  <c r="AA18" i="1" s="1"/>
  <c r="AF37" i="10" l="1"/>
  <c r="I138" i="10"/>
  <c r="J138" i="10" s="1"/>
  <c r="AF18" i="10" s="1"/>
  <c r="AD55" i="10"/>
  <c r="AE19" i="10"/>
  <c r="AA66" i="10"/>
  <c r="AA46" i="10"/>
  <c r="AG56" i="10"/>
  <c r="AH27" i="10"/>
  <c r="Z71" i="10"/>
  <c r="Z72" i="10" s="1"/>
  <c r="Z48" i="10"/>
  <c r="Z49" i="10" s="1"/>
  <c r="Z62" i="10" s="1"/>
  <c r="Z47" i="10"/>
  <c r="AC70" i="10"/>
  <c r="AD70" i="10" s="1"/>
  <c r="AC68" i="10"/>
  <c r="AD68" i="10" s="1"/>
  <c r="AE68" i="10" s="1"/>
  <c r="AI25" i="10"/>
  <c r="AE69" i="10"/>
  <c r="AE36" i="10"/>
  <c r="AE38" i="10"/>
  <c r="AE39" i="10"/>
  <c r="AD21" i="10"/>
  <c r="AD26" i="10" s="1"/>
  <c r="AD29" i="10" s="1"/>
  <c r="AD30" i="10" s="1"/>
  <c r="AD31" i="10" s="1"/>
  <c r="AD40" i="10" s="1"/>
  <c r="AE54" i="10"/>
  <c r="AD20" i="10"/>
  <c r="AD59" i="10"/>
  <c r="AD60" i="10" s="1"/>
  <c r="AD61" i="10" s="1"/>
  <c r="E137" i="9"/>
  <c r="D137" i="9" s="1"/>
  <c r="F138" i="9"/>
  <c r="E138" i="9" s="1"/>
  <c r="D138" i="9" s="1"/>
  <c r="AA55" i="9"/>
  <c r="AA59" i="9" s="1"/>
  <c r="AA60" i="9" s="1"/>
  <c r="AA61" i="9" s="1"/>
  <c r="AB19" i="9"/>
  <c r="AA21" i="9"/>
  <c r="AA26" i="9" s="1"/>
  <c r="AA29" i="9" s="1"/>
  <c r="AA30" i="9" s="1"/>
  <c r="AA31" i="9" s="1"/>
  <c r="AA40" i="9" s="1"/>
  <c r="AA20" i="9"/>
  <c r="H137" i="9"/>
  <c r="AB68" i="9"/>
  <c r="AC68" i="9" s="1"/>
  <c r="AI25" i="9"/>
  <c r="AH56" i="9"/>
  <c r="AI27" i="9"/>
  <c r="X66" i="9"/>
  <c r="X46" i="9"/>
  <c r="Y45" i="9" s="1"/>
  <c r="W48" i="9"/>
  <c r="W49" i="9" s="1"/>
  <c r="W62" i="9" s="1"/>
  <c r="W71" i="9"/>
  <c r="W72" i="9" s="1"/>
  <c r="W47" i="9"/>
  <c r="AD37" i="9"/>
  <c r="I136" i="9"/>
  <c r="J136" i="9" s="1"/>
  <c r="AD18" i="9" s="1"/>
  <c r="AC70" i="9"/>
  <c r="J138" i="8"/>
  <c r="AF18" i="8" s="1"/>
  <c r="AF37" i="8"/>
  <c r="AE37" i="8"/>
  <c r="I137" i="8"/>
  <c r="J137" i="8" s="1"/>
  <c r="AE18" i="8" s="1"/>
  <c r="X66" i="8"/>
  <c r="X46" i="8"/>
  <c r="Y45" i="8"/>
  <c r="AA55" i="8"/>
  <c r="AA59" i="8" s="1"/>
  <c r="AA60" i="8" s="1"/>
  <c r="AA61" i="8" s="1"/>
  <c r="AB19" i="8"/>
  <c r="AA21" i="8"/>
  <c r="AA26" i="8" s="1"/>
  <c r="AA29" i="8" s="1"/>
  <c r="AA30" i="8" s="1"/>
  <c r="AA31" i="8" s="1"/>
  <c r="AA40" i="8" s="1"/>
  <c r="AA20" i="8"/>
  <c r="AI25" i="8"/>
  <c r="AD70" i="8"/>
  <c r="AI56" i="8"/>
  <c r="AJ27" i="8"/>
  <c r="AC54" i="7"/>
  <c r="AH25" i="7"/>
  <c r="AH56" i="7"/>
  <c r="AI27" i="7"/>
  <c r="AA66" i="7"/>
  <c r="AB45" i="7"/>
  <c r="AA46" i="7"/>
  <c r="Z62" i="7"/>
  <c r="AC39" i="7"/>
  <c r="AC69" i="7"/>
  <c r="AC36" i="7"/>
  <c r="AC38" i="7"/>
  <c r="E136" i="7"/>
  <c r="D136" i="7" s="1"/>
  <c r="F137" i="7"/>
  <c r="AA70" i="7"/>
  <c r="AA68" i="7"/>
  <c r="AB68" i="7" s="1"/>
  <c r="AC68" i="7" s="1"/>
  <c r="H136" i="7"/>
  <c r="AB70" i="7"/>
  <c r="AB19" i="7"/>
  <c r="AA55" i="7"/>
  <c r="AA59" i="7" s="1"/>
  <c r="AA60" i="7" s="1"/>
  <c r="AA61" i="7" s="1"/>
  <c r="AA54" i="1"/>
  <c r="AA59" i="1" s="1"/>
  <c r="AA60" i="1" s="1"/>
  <c r="AA61" i="1" s="1"/>
  <c r="AA20" i="1"/>
  <c r="AA21" i="1"/>
  <c r="AA26" i="1" s="1"/>
  <c r="AA29" i="1" s="1"/>
  <c r="AA30" i="1" s="1"/>
  <c r="AA31" i="1" s="1"/>
  <c r="AB54" i="1"/>
  <c r="AB20" i="1"/>
  <c r="AB21" i="1"/>
  <c r="AB26" i="1" s="1"/>
  <c r="AB29" i="1" s="1"/>
  <c r="AB30" i="1" s="1"/>
  <c r="AB31" i="1" s="1"/>
  <c r="E135" i="1"/>
  <c r="D135" i="1" s="1"/>
  <c r="F136" i="1"/>
  <c r="AI25" i="1"/>
  <c r="AA36" i="1"/>
  <c r="AA69" i="1"/>
  <c r="AA70" i="1" s="1"/>
  <c r="AA38" i="1"/>
  <c r="AB38" i="1" s="1"/>
  <c r="AA39" i="1"/>
  <c r="AG56" i="1"/>
  <c r="AH27" i="1"/>
  <c r="AC37" i="1"/>
  <c r="I135" i="1"/>
  <c r="J135" i="1" s="1"/>
  <c r="AC18" i="1" s="1"/>
  <c r="AB55" i="1"/>
  <c r="AC19" i="1"/>
  <c r="AB36" i="1"/>
  <c r="AB69" i="1"/>
  <c r="AB39" i="1"/>
  <c r="Y66" i="1"/>
  <c r="Y46" i="1"/>
  <c r="Z45" i="1" s="1"/>
  <c r="X47" i="1"/>
  <c r="X48" i="1"/>
  <c r="X49" i="1" s="1"/>
  <c r="X62" i="1" s="1"/>
  <c r="X71" i="1"/>
  <c r="X72" i="1" s="1"/>
  <c r="AB70" i="1" l="1"/>
  <c r="AF54" i="10"/>
  <c r="AF21" i="10"/>
  <c r="AF26" i="10" s="1"/>
  <c r="AF29" i="10" s="1"/>
  <c r="AF30" i="10" s="1"/>
  <c r="AF31" i="10" s="1"/>
  <c r="AF20" i="10"/>
  <c r="AH56" i="10"/>
  <c r="AI27" i="10"/>
  <c r="AE55" i="10"/>
  <c r="AE59" i="10" s="1"/>
  <c r="AE60" i="10" s="1"/>
  <c r="AE61" i="10" s="1"/>
  <c r="AF19" i="10"/>
  <c r="AE20" i="10"/>
  <c r="AA71" i="10"/>
  <c r="AA48" i="10"/>
  <c r="AA49" i="10" s="1"/>
  <c r="AA62" i="10" s="1"/>
  <c r="AA47" i="10"/>
  <c r="AE21" i="10"/>
  <c r="AE26" i="10" s="1"/>
  <c r="AE29" i="10" s="1"/>
  <c r="AE30" i="10" s="1"/>
  <c r="AE31" i="10" s="1"/>
  <c r="AE40" i="10" s="1"/>
  <c r="AE70" i="10"/>
  <c r="AB45" i="10"/>
  <c r="AF69" i="10"/>
  <c r="AF70" i="10" s="1"/>
  <c r="AF39" i="10"/>
  <c r="AF38" i="10"/>
  <c r="AF36" i="10"/>
  <c r="AJ25" i="10"/>
  <c r="AA72" i="10"/>
  <c r="AD54" i="9"/>
  <c r="Y66" i="9"/>
  <c r="Y46" i="9"/>
  <c r="Z45" i="9" s="1"/>
  <c r="AB55" i="9"/>
  <c r="AB59" i="9" s="1"/>
  <c r="AB60" i="9" s="1"/>
  <c r="AB61" i="9" s="1"/>
  <c r="AC19" i="9"/>
  <c r="AB20" i="9"/>
  <c r="AB21" i="9"/>
  <c r="AB26" i="9" s="1"/>
  <c r="AB29" i="9" s="1"/>
  <c r="AB30" i="9" s="1"/>
  <c r="AB31" i="9" s="1"/>
  <c r="AB40" i="9" s="1"/>
  <c r="AD68" i="9"/>
  <c r="X71" i="9"/>
  <c r="X72" i="9" s="1"/>
  <c r="X47" i="9"/>
  <c r="X48" i="9"/>
  <c r="X49" i="9" s="1"/>
  <c r="X62" i="9" s="1"/>
  <c r="AD69" i="9"/>
  <c r="AD70" i="9" s="1"/>
  <c r="AD39" i="9"/>
  <c r="AD38" i="9"/>
  <c r="AD36" i="9"/>
  <c r="H138" i="9"/>
  <c r="AI56" i="9"/>
  <c r="AJ27" i="9"/>
  <c r="AE37" i="9"/>
  <c r="I137" i="9"/>
  <c r="J137" i="9" s="1"/>
  <c r="AE18" i="9" s="1"/>
  <c r="AJ25" i="9"/>
  <c r="AE54" i="8"/>
  <c r="AE69" i="8"/>
  <c r="AE39" i="8"/>
  <c r="AE38" i="8"/>
  <c r="AF38" i="8" s="1"/>
  <c r="AE36" i="8"/>
  <c r="Y66" i="8"/>
  <c r="Y46" i="8"/>
  <c r="Z45" i="8"/>
  <c r="AB55" i="8"/>
  <c r="AB59" i="8" s="1"/>
  <c r="AB60" i="8" s="1"/>
  <c r="AB61" i="8" s="1"/>
  <c r="AC19" i="8"/>
  <c r="AB21" i="8"/>
  <c r="AB26" i="8" s="1"/>
  <c r="AB29" i="8" s="1"/>
  <c r="AB30" i="8" s="1"/>
  <c r="AB31" i="8" s="1"/>
  <c r="AB40" i="8" s="1"/>
  <c r="AB20" i="8"/>
  <c r="X71" i="8"/>
  <c r="X72" i="8" s="1"/>
  <c r="X48" i="8"/>
  <c r="X49" i="8" s="1"/>
  <c r="X62" i="8" s="1"/>
  <c r="X47" i="8"/>
  <c r="AF69" i="8"/>
  <c r="AF39" i="8"/>
  <c r="AF36" i="8"/>
  <c r="AJ25" i="8"/>
  <c r="AJ56" i="8"/>
  <c r="AK27" i="8"/>
  <c r="AF54" i="8"/>
  <c r="AB55" i="7"/>
  <c r="AB59" i="7" s="1"/>
  <c r="AB60" i="7" s="1"/>
  <c r="AB61" i="7" s="1"/>
  <c r="AC19" i="7"/>
  <c r="AB21" i="7"/>
  <c r="AB26" i="7" s="1"/>
  <c r="AB29" i="7" s="1"/>
  <c r="AB30" i="7" s="1"/>
  <c r="AB31" i="7" s="1"/>
  <c r="AB40" i="7" s="1"/>
  <c r="AB20" i="7"/>
  <c r="AB66" i="7"/>
  <c r="AC45" i="7"/>
  <c r="AB46" i="7"/>
  <c r="E137" i="7"/>
  <c r="D137" i="7" s="1"/>
  <c r="F138" i="7"/>
  <c r="E138" i="7" s="1"/>
  <c r="D138" i="7" s="1"/>
  <c r="H137" i="7"/>
  <c r="AI56" i="7"/>
  <c r="AJ27" i="7"/>
  <c r="AD37" i="7"/>
  <c r="I136" i="7"/>
  <c r="J136" i="7" s="1"/>
  <c r="AD18" i="7" s="1"/>
  <c r="AC70" i="7"/>
  <c r="AA71" i="7"/>
  <c r="AA72" i="7" s="1"/>
  <c r="AA48" i="7"/>
  <c r="AA49" i="7" s="1"/>
  <c r="AA62" i="7" s="1"/>
  <c r="AA47" i="7"/>
  <c r="AI25" i="7"/>
  <c r="AA68" i="1"/>
  <c r="AB68" i="1" s="1"/>
  <c r="AB40" i="1"/>
  <c r="Z46" i="1"/>
  <c r="Z66" i="1"/>
  <c r="AC54" i="1"/>
  <c r="AC21" i="1"/>
  <c r="AC26" i="1" s="1"/>
  <c r="AC29" i="1" s="1"/>
  <c r="AC30" i="1" s="1"/>
  <c r="AC31" i="1" s="1"/>
  <c r="AC20" i="1"/>
  <c r="E136" i="1"/>
  <c r="D136" i="1" s="1"/>
  <c r="F137" i="1"/>
  <c r="AB59" i="1"/>
  <c r="AB60" i="1" s="1"/>
  <c r="AB61" i="1" s="1"/>
  <c r="AC69" i="1"/>
  <c r="AC36" i="1"/>
  <c r="AC39" i="1"/>
  <c r="AC38" i="1"/>
  <c r="H136" i="1"/>
  <c r="Y71" i="1"/>
  <c r="Y72" i="1" s="1"/>
  <c r="Y47" i="1"/>
  <c r="Y48" i="1"/>
  <c r="Y49" i="1" s="1"/>
  <c r="Y62" i="1" s="1"/>
  <c r="AD19" i="1"/>
  <c r="AC55" i="1"/>
  <c r="AH56" i="1"/>
  <c r="AI27" i="1"/>
  <c r="AA40" i="1"/>
  <c r="AJ25" i="1"/>
  <c r="AC70" i="1" l="1"/>
  <c r="AI56" i="10"/>
  <c r="AJ27" i="10"/>
  <c r="AK25" i="10"/>
  <c r="AB66" i="10"/>
  <c r="AB46" i="10"/>
  <c r="AC45" i="10"/>
  <c r="AF68" i="10"/>
  <c r="AF40" i="10"/>
  <c r="AF55" i="10"/>
  <c r="AF59" i="10" s="1"/>
  <c r="AF60" i="10" s="1"/>
  <c r="AF61" i="10" s="1"/>
  <c r="AG19" i="10"/>
  <c r="Z66" i="9"/>
  <c r="Z46" i="9"/>
  <c r="AA45" i="9"/>
  <c r="AE54" i="9"/>
  <c r="AE68" i="9"/>
  <c r="Y71" i="9"/>
  <c r="Y72" i="9" s="1"/>
  <c r="Y47" i="9"/>
  <c r="Y48" i="9"/>
  <c r="Y49" i="9" s="1"/>
  <c r="Y62" i="9" s="1"/>
  <c r="AE69" i="9"/>
  <c r="AE70" i="9" s="1"/>
  <c r="AE39" i="9"/>
  <c r="AE38" i="9"/>
  <c r="AE36" i="9"/>
  <c r="AK25" i="9"/>
  <c r="AJ56" i="9"/>
  <c r="AK27" i="9"/>
  <c r="AC55" i="9"/>
  <c r="AC59" i="9" s="1"/>
  <c r="AC60" i="9" s="1"/>
  <c r="AC61" i="9" s="1"/>
  <c r="AD19" i="9"/>
  <c r="AC21" i="9"/>
  <c r="AC26" i="9" s="1"/>
  <c r="AC29" i="9" s="1"/>
  <c r="AC30" i="9" s="1"/>
  <c r="AC31" i="9" s="1"/>
  <c r="AC40" i="9" s="1"/>
  <c r="AC20" i="9"/>
  <c r="AF37" i="9"/>
  <c r="I138" i="9"/>
  <c r="J138" i="9" s="1"/>
  <c r="AF18" i="9" s="1"/>
  <c r="AC55" i="8"/>
  <c r="AC59" i="8" s="1"/>
  <c r="AC60" i="8" s="1"/>
  <c r="AC61" i="8" s="1"/>
  <c r="AD19" i="8"/>
  <c r="AC20" i="8"/>
  <c r="AC21" i="8"/>
  <c r="AC26" i="8" s="1"/>
  <c r="AC29" i="8" s="1"/>
  <c r="AC30" i="8" s="1"/>
  <c r="AC31" i="8" s="1"/>
  <c r="AC40" i="8" s="1"/>
  <c r="AF70" i="8"/>
  <c r="Z66" i="8"/>
  <c r="Z46" i="8"/>
  <c r="AE70" i="8"/>
  <c r="AE68" i="8"/>
  <c r="AF68" i="8" s="1"/>
  <c r="Y71" i="8"/>
  <c r="Y72" i="8" s="1"/>
  <c r="Y47" i="8"/>
  <c r="Y48" i="8"/>
  <c r="Y49" i="8" s="1"/>
  <c r="Y62" i="8" s="1"/>
  <c r="AK25" i="8"/>
  <c r="AK56" i="8"/>
  <c r="AL27" i="8"/>
  <c r="AD54" i="7"/>
  <c r="AD21" i="7"/>
  <c r="AD26" i="7" s="1"/>
  <c r="AD29" i="7" s="1"/>
  <c r="AD30" i="7" s="1"/>
  <c r="AD31" i="7" s="1"/>
  <c r="AC66" i="7"/>
  <c r="AC46" i="7"/>
  <c r="H138" i="7"/>
  <c r="AE37" i="7"/>
  <c r="I137" i="7"/>
  <c r="J137" i="7" s="1"/>
  <c r="AE18" i="7" s="1"/>
  <c r="AB49" i="7"/>
  <c r="AB62" i="7" s="1"/>
  <c r="AJ56" i="7"/>
  <c r="AK27" i="7"/>
  <c r="AD19" i="7"/>
  <c r="AC55" i="7"/>
  <c r="AC59" i="7" s="1"/>
  <c r="AC60" i="7" s="1"/>
  <c r="AC61" i="7" s="1"/>
  <c r="AC21" i="7"/>
  <c r="AC26" i="7" s="1"/>
  <c r="AC29" i="7" s="1"/>
  <c r="AC30" i="7" s="1"/>
  <c r="AC31" i="7" s="1"/>
  <c r="AC40" i="7" s="1"/>
  <c r="AC20" i="7"/>
  <c r="AJ25" i="7"/>
  <c r="AD36" i="7"/>
  <c r="AD38" i="7"/>
  <c r="AD39" i="7"/>
  <c r="AD69" i="7"/>
  <c r="AB72" i="7"/>
  <c r="AB71" i="7"/>
  <c r="AB47" i="7"/>
  <c r="AB48" i="7"/>
  <c r="AC68" i="1"/>
  <c r="E137" i="1"/>
  <c r="D137" i="1" s="1"/>
  <c r="F138" i="1"/>
  <c r="E138" i="1" s="1"/>
  <c r="D138" i="1" s="1"/>
  <c r="Z47" i="1"/>
  <c r="Z71" i="1"/>
  <c r="Z72" i="1" s="1"/>
  <c r="Z48" i="1"/>
  <c r="Z49" i="1" s="1"/>
  <c r="Z62" i="1" s="1"/>
  <c r="H137" i="1"/>
  <c r="AA45" i="1"/>
  <c r="AD37" i="1"/>
  <c r="I136" i="1"/>
  <c r="J136" i="1" s="1"/>
  <c r="AD18" i="1" s="1"/>
  <c r="AC40" i="1"/>
  <c r="AJ27" i="1"/>
  <c r="AI56" i="1"/>
  <c r="AC59" i="1"/>
  <c r="AC60" i="1" s="1"/>
  <c r="AC61" i="1" s="1"/>
  <c r="AK25" i="1"/>
  <c r="AD55" i="1"/>
  <c r="AE19" i="1"/>
  <c r="AL25" i="10" l="1"/>
  <c r="AJ56" i="10"/>
  <c r="AK27" i="10"/>
  <c r="AC66" i="10"/>
  <c r="AC46" i="10"/>
  <c r="AD45" i="10"/>
  <c r="AG55" i="10"/>
  <c r="AG59" i="10" s="1"/>
  <c r="AG60" i="10" s="1"/>
  <c r="AG61" i="10" s="1"/>
  <c r="AG21" i="10"/>
  <c r="AG26" i="10" s="1"/>
  <c r="AG29" i="10" s="1"/>
  <c r="AG30" i="10" s="1"/>
  <c r="AG31" i="10" s="1"/>
  <c r="AG40" i="10" s="1"/>
  <c r="AH19" i="10"/>
  <c r="AB71" i="10"/>
  <c r="AB72" i="10" s="1"/>
  <c r="AB47" i="10"/>
  <c r="AB48" i="10"/>
  <c r="AB49" i="10" s="1"/>
  <c r="AB62" i="10" s="1"/>
  <c r="AF54" i="9"/>
  <c r="AL25" i="9"/>
  <c r="AD55" i="9"/>
  <c r="AD59" i="9" s="1"/>
  <c r="AD60" i="9" s="1"/>
  <c r="AD61" i="9" s="1"/>
  <c r="AE19" i="9"/>
  <c r="AD20" i="9"/>
  <c r="AD21" i="9"/>
  <c r="AD26" i="9" s="1"/>
  <c r="AD29" i="9" s="1"/>
  <c r="AD30" i="9" s="1"/>
  <c r="AD31" i="9" s="1"/>
  <c r="AD40" i="9" s="1"/>
  <c r="AA66" i="9"/>
  <c r="AA46" i="9"/>
  <c r="Z48" i="9"/>
  <c r="Z49" i="9" s="1"/>
  <c r="Z62" i="9" s="1"/>
  <c r="Z47" i="9"/>
  <c r="Z71" i="9"/>
  <c r="Z72" i="9" s="1"/>
  <c r="AF69" i="9"/>
  <c r="AF70" i="9" s="1"/>
  <c r="AF36" i="9"/>
  <c r="AF39" i="9"/>
  <c r="AF38" i="9"/>
  <c r="AK56" i="9"/>
  <c r="AL27" i="9"/>
  <c r="AF68" i="9"/>
  <c r="AL25" i="8"/>
  <c r="Z47" i="8"/>
  <c r="Z71" i="8"/>
  <c r="Z72" i="8" s="1"/>
  <c r="Z48" i="8"/>
  <c r="Z49" i="8" s="1"/>
  <c r="Z62" i="8" s="1"/>
  <c r="AD55" i="8"/>
  <c r="AD59" i="8" s="1"/>
  <c r="AD60" i="8" s="1"/>
  <c r="AD61" i="8" s="1"/>
  <c r="AE19" i="8"/>
  <c r="AD21" i="8"/>
  <c r="AD26" i="8" s="1"/>
  <c r="AD29" i="8" s="1"/>
  <c r="AD30" i="8" s="1"/>
  <c r="AD31" i="8" s="1"/>
  <c r="AD40" i="8" s="1"/>
  <c r="AD20" i="8"/>
  <c r="AL56" i="8"/>
  <c r="AM27" i="8"/>
  <c r="AA45" i="8"/>
  <c r="AE54" i="7"/>
  <c r="AE21" i="7"/>
  <c r="AE26" i="7" s="1"/>
  <c r="AE29" i="7" s="1"/>
  <c r="AE30" i="7" s="1"/>
  <c r="AE31" i="7" s="1"/>
  <c r="AC71" i="7"/>
  <c r="AC47" i="7"/>
  <c r="AC48" i="7"/>
  <c r="AC49" i="7" s="1"/>
  <c r="AC62" i="7" s="1"/>
  <c r="AD70" i="7"/>
  <c r="AD68" i="7"/>
  <c r="AD45" i="7"/>
  <c r="AC72" i="7"/>
  <c r="AD40" i="7"/>
  <c r="AD55" i="7"/>
  <c r="AD59" i="7" s="1"/>
  <c r="AD60" i="7" s="1"/>
  <c r="AD61" i="7" s="1"/>
  <c r="AE19" i="7"/>
  <c r="AE20" i="7" s="1"/>
  <c r="AE69" i="7"/>
  <c r="AE70" i="7" s="1"/>
  <c r="AE36" i="7"/>
  <c r="AE39" i="7"/>
  <c r="AE38" i="7"/>
  <c r="AD20" i="7"/>
  <c r="AK25" i="7"/>
  <c r="AK56" i="7"/>
  <c r="AL27" i="7"/>
  <c r="J138" i="7"/>
  <c r="AF18" i="7" s="1"/>
  <c r="AF37" i="7"/>
  <c r="I138" i="7"/>
  <c r="AD20" i="1"/>
  <c r="AD54" i="1"/>
  <c r="AD59" i="1" s="1"/>
  <c r="AD60" i="1" s="1"/>
  <c r="AD61" i="1" s="1"/>
  <c r="AD21" i="1"/>
  <c r="AD26" i="1" s="1"/>
  <c r="AD29" i="1" s="1"/>
  <c r="AD30" i="1" s="1"/>
  <c r="AD31" i="1" s="1"/>
  <c r="AD69" i="1"/>
  <c r="AD36" i="1"/>
  <c r="AD38" i="1"/>
  <c r="AD39" i="1"/>
  <c r="AA66" i="1"/>
  <c r="AA46" i="1"/>
  <c r="AE37" i="1"/>
  <c r="I137" i="1"/>
  <c r="J137" i="1" s="1"/>
  <c r="AE18" i="1" s="1"/>
  <c r="AL25" i="1"/>
  <c r="AE55" i="1"/>
  <c r="AF19" i="1"/>
  <c r="AJ56" i="1"/>
  <c r="AK27" i="1"/>
  <c r="H138" i="1"/>
  <c r="AK56" i="10" l="1"/>
  <c r="AL27" i="10"/>
  <c r="AD66" i="10"/>
  <c r="AE45" i="10"/>
  <c r="AD46" i="10"/>
  <c r="AH55" i="10"/>
  <c r="AH59" i="10" s="1"/>
  <c r="AH60" i="10" s="1"/>
  <c r="AH61" i="10" s="1"/>
  <c r="AH21" i="10"/>
  <c r="AH26" i="10" s="1"/>
  <c r="AH29" i="10" s="1"/>
  <c r="AH30" i="10" s="1"/>
  <c r="AH31" i="10" s="1"/>
  <c r="AH40" i="10" s="1"/>
  <c r="AI19" i="10"/>
  <c r="AC71" i="10"/>
  <c r="AC72" i="10" s="1"/>
  <c r="AC48" i="10"/>
  <c r="AC49" i="10" s="1"/>
  <c r="AC62" i="10" s="1"/>
  <c r="AC47" i="10"/>
  <c r="AM25" i="10"/>
  <c r="AM25" i="9"/>
  <c r="AL56" i="9"/>
  <c r="AM27" i="9"/>
  <c r="AE55" i="9"/>
  <c r="AE59" i="9" s="1"/>
  <c r="AE60" i="9" s="1"/>
  <c r="AE61" i="9" s="1"/>
  <c r="AF19" i="9"/>
  <c r="AE20" i="9"/>
  <c r="AE21" i="9"/>
  <c r="AE26" i="9" s="1"/>
  <c r="AE29" i="9" s="1"/>
  <c r="AE30" i="9" s="1"/>
  <c r="AE31" i="9" s="1"/>
  <c r="AE40" i="9" s="1"/>
  <c r="AA71" i="9"/>
  <c r="AA72" i="9" s="1"/>
  <c r="AA47" i="9"/>
  <c r="AA48" i="9"/>
  <c r="AA49" i="9" s="1"/>
  <c r="AA62" i="9" s="1"/>
  <c r="AB45" i="9"/>
  <c r="AM25" i="8"/>
  <c r="AE55" i="8"/>
  <c r="AE59" i="8" s="1"/>
  <c r="AE60" i="8" s="1"/>
  <c r="AE61" i="8" s="1"/>
  <c r="AF19" i="8"/>
  <c r="AE21" i="8"/>
  <c r="AE26" i="8" s="1"/>
  <c r="AE29" i="8" s="1"/>
  <c r="AE30" i="8" s="1"/>
  <c r="AE31" i="8" s="1"/>
  <c r="AE40" i="8" s="1"/>
  <c r="AE20" i="8"/>
  <c r="AA66" i="8"/>
  <c r="AA46" i="8"/>
  <c r="AM56" i="8"/>
  <c r="AN27" i="8"/>
  <c r="AL56" i="7"/>
  <c r="AM27" i="7"/>
  <c r="AL25" i="7"/>
  <c r="AD66" i="7"/>
  <c r="AD46" i="7"/>
  <c r="AE45" i="7"/>
  <c r="AE40" i="7"/>
  <c r="AF21" i="7"/>
  <c r="AF26" i="7" s="1"/>
  <c r="AF29" i="7" s="1"/>
  <c r="AF30" i="7" s="1"/>
  <c r="AF31" i="7" s="1"/>
  <c r="AF40" i="7" s="1"/>
  <c r="AF20" i="7"/>
  <c r="AF54" i="7"/>
  <c r="AE68" i="7"/>
  <c r="AF69" i="7"/>
  <c r="AF70" i="7" s="1"/>
  <c r="AF39" i="7"/>
  <c r="AF38" i="7"/>
  <c r="AF36" i="7"/>
  <c r="AE55" i="7"/>
  <c r="AF19" i="7"/>
  <c r="AE59" i="7"/>
  <c r="AE60" i="7" s="1"/>
  <c r="AE61" i="7" s="1"/>
  <c r="AA48" i="1"/>
  <c r="AA49" i="1" s="1"/>
  <c r="AA62" i="1" s="1"/>
  <c r="AA71" i="1"/>
  <c r="AA72" i="1" s="1"/>
  <c r="AA47" i="1"/>
  <c r="AM25" i="1"/>
  <c r="AL27" i="1"/>
  <c r="AK56" i="1"/>
  <c r="AF55" i="1"/>
  <c r="AG19" i="1"/>
  <c r="AB45" i="1"/>
  <c r="AD70" i="1"/>
  <c r="AD68" i="1"/>
  <c r="AF37" i="1"/>
  <c r="I138" i="1"/>
  <c r="J138" i="1" s="1"/>
  <c r="AF18" i="1" s="1"/>
  <c r="AE69" i="1"/>
  <c r="AE39" i="1"/>
  <c r="AE38" i="1"/>
  <c r="AE36" i="1"/>
  <c r="AE54" i="1"/>
  <c r="AE59" i="1" s="1"/>
  <c r="AE60" i="1" s="1"/>
  <c r="AE61" i="1" s="1"/>
  <c r="AE21" i="1"/>
  <c r="AE26" i="1" s="1"/>
  <c r="AE29" i="1" s="1"/>
  <c r="AE30" i="1" s="1"/>
  <c r="AE31" i="1" s="1"/>
  <c r="AE20" i="1"/>
  <c r="AD40" i="1"/>
  <c r="AE40" i="1" l="1"/>
  <c r="AE66" i="10"/>
  <c r="AE46" i="10"/>
  <c r="AL56" i="10"/>
  <c r="AM27" i="10"/>
  <c r="AI55" i="10"/>
  <c r="AI59" i="10" s="1"/>
  <c r="AI60" i="10" s="1"/>
  <c r="AI61" i="10" s="1"/>
  <c r="AJ19" i="10"/>
  <c r="AI21" i="10"/>
  <c r="AI26" i="10" s="1"/>
  <c r="AI29" i="10" s="1"/>
  <c r="AI30" i="10" s="1"/>
  <c r="AI31" i="10" s="1"/>
  <c r="AI40" i="10" s="1"/>
  <c r="AN25" i="10"/>
  <c r="AD71" i="10"/>
  <c r="AD72" i="10" s="1"/>
  <c r="AD47" i="10"/>
  <c r="AD48" i="10"/>
  <c r="AD49" i="10" s="1"/>
  <c r="AD62" i="10" s="1"/>
  <c r="AM56" i="9"/>
  <c r="AN27" i="9"/>
  <c r="AN25" i="9"/>
  <c r="AB66" i="9"/>
  <c r="AB46" i="9"/>
  <c r="AF55" i="9"/>
  <c r="AF59" i="9" s="1"/>
  <c r="AF60" i="9" s="1"/>
  <c r="AF61" i="9" s="1"/>
  <c r="AG19" i="9"/>
  <c r="AF21" i="9"/>
  <c r="AF26" i="9" s="1"/>
  <c r="AF29" i="9" s="1"/>
  <c r="AF30" i="9" s="1"/>
  <c r="AF31" i="9" s="1"/>
  <c r="AF40" i="9" s="1"/>
  <c r="AF20" i="9"/>
  <c r="AN25" i="8"/>
  <c r="AA71" i="8"/>
  <c r="AA72" i="8" s="1"/>
  <c r="AA48" i="8"/>
  <c r="AA49" i="8" s="1"/>
  <c r="AA62" i="8" s="1"/>
  <c r="AA47" i="8"/>
  <c r="AF55" i="8"/>
  <c r="AF59" i="8" s="1"/>
  <c r="AF60" i="8" s="1"/>
  <c r="AF61" i="8" s="1"/>
  <c r="AG19" i="8"/>
  <c r="AF21" i="8"/>
  <c r="AF26" i="8" s="1"/>
  <c r="AF29" i="8" s="1"/>
  <c r="AF30" i="8" s="1"/>
  <c r="AF31" i="8" s="1"/>
  <c r="AF40" i="8" s="1"/>
  <c r="AF20" i="8"/>
  <c r="AB45" i="8"/>
  <c r="AN56" i="8"/>
  <c r="AO27" i="8"/>
  <c r="AM25" i="7"/>
  <c r="AF55" i="7"/>
  <c r="AF59" i="7" s="1"/>
  <c r="AF60" i="7" s="1"/>
  <c r="AF61" i="7" s="1"/>
  <c r="AG19" i="7"/>
  <c r="AE66" i="7"/>
  <c r="AE46" i="7"/>
  <c r="AF45" i="7"/>
  <c r="AM56" i="7"/>
  <c r="AN27" i="7"/>
  <c r="AF68" i="7"/>
  <c r="AD71" i="7"/>
  <c r="AD72" i="7" s="1"/>
  <c r="AD47" i="7"/>
  <c r="AD48" i="7"/>
  <c r="AD49" i="7" s="1"/>
  <c r="AD62" i="7" s="1"/>
  <c r="AE70" i="1"/>
  <c r="AF54" i="1"/>
  <c r="AF59" i="1" s="1"/>
  <c r="AF60" i="1" s="1"/>
  <c r="AF61" i="1" s="1"/>
  <c r="AF21" i="1"/>
  <c r="AF26" i="1" s="1"/>
  <c r="AF29" i="1" s="1"/>
  <c r="AF30" i="1" s="1"/>
  <c r="AF31" i="1" s="1"/>
  <c r="AF20" i="1"/>
  <c r="AL56" i="1"/>
  <c r="AM27" i="1"/>
  <c r="AH19" i="1"/>
  <c r="AG55" i="1"/>
  <c r="AG59" i="1" s="1"/>
  <c r="AG60" i="1" s="1"/>
  <c r="AG61" i="1" s="1"/>
  <c r="AG21" i="1"/>
  <c r="AG26" i="1" s="1"/>
  <c r="AG29" i="1" s="1"/>
  <c r="AG30" i="1" s="1"/>
  <c r="AG31" i="1" s="1"/>
  <c r="AG40" i="1" s="1"/>
  <c r="AN25" i="1"/>
  <c r="AB46" i="1"/>
  <c r="AB66" i="1"/>
  <c r="AF69" i="1"/>
  <c r="AF39" i="1"/>
  <c r="AF38" i="1"/>
  <c r="AF36" i="1"/>
  <c r="AE68" i="1"/>
  <c r="AE71" i="10" l="1"/>
  <c r="AE72" i="10" s="1"/>
  <c r="AE47" i="10"/>
  <c r="AE48" i="10"/>
  <c r="AE49" i="10" s="1"/>
  <c r="AE62" i="10" s="1"/>
  <c r="AM56" i="10"/>
  <c r="AN27" i="10"/>
  <c r="AJ55" i="10"/>
  <c r="AJ59" i="10" s="1"/>
  <c r="AJ60" i="10" s="1"/>
  <c r="AJ61" i="10" s="1"/>
  <c r="AJ21" i="10"/>
  <c r="AJ26" i="10" s="1"/>
  <c r="AJ29" i="10" s="1"/>
  <c r="AJ30" i="10" s="1"/>
  <c r="AJ31" i="10" s="1"/>
  <c r="AJ40" i="10" s="1"/>
  <c r="AK19" i="10"/>
  <c r="AF45" i="10"/>
  <c r="AO25" i="10"/>
  <c r="AO25" i="9"/>
  <c r="AN56" i="9"/>
  <c r="AO27" i="9"/>
  <c r="AG55" i="9"/>
  <c r="AG59" i="9" s="1"/>
  <c r="AG60" i="9" s="1"/>
  <c r="AG61" i="9" s="1"/>
  <c r="AG21" i="9"/>
  <c r="AG26" i="9" s="1"/>
  <c r="AG29" i="9" s="1"/>
  <c r="AG30" i="9" s="1"/>
  <c r="AG31" i="9" s="1"/>
  <c r="AG40" i="9" s="1"/>
  <c r="AH19" i="9"/>
  <c r="AB71" i="9"/>
  <c r="AB72" i="9" s="1"/>
  <c r="AB48" i="9"/>
  <c r="AB49" i="9" s="1"/>
  <c r="AB62" i="9" s="1"/>
  <c r="AB47" i="9"/>
  <c r="AC45" i="9"/>
  <c r="AG55" i="8"/>
  <c r="AG59" i="8" s="1"/>
  <c r="AG60" i="8" s="1"/>
  <c r="AG61" i="8" s="1"/>
  <c r="AG21" i="8"/>
  <c r="AG26" i="8" s="1"/>
  <c r="AG29" i="8" s="1"/>
  <c r="AG30" i="8" s="1"/>
  <c r="AG31" i="8" s="1"/>
  <c r="AG40" i="8" s="1"/>
  <c r="AH19" i="8"/>
  <c r="AO25" i="8"/>
  <c r="AB66" i="8"/>
  <c r="AB46" i="8"/>
  <c r="AC45" i="8"/>
  <c r="AO56" i="8"/>
  <c r="AP27" i="8"/>
  <c r="AN56" i="7"/>
  <c r="AO27" i="7"/>
  <c r="AG55" i="7"/>
  <c r="AG59" i="7" s="1"/>
  <c r="AG60" i="7" s="1"/>
  <c r="AG61" i="7" s="1"/>
  <c r="AH19" i="7"/>
  <c r="AG21" i="7"/>
  <c r="AG26" i="7" s="1"/>
  <c r="AG29" i="7" s="1"/>
  <c r="AG30" i="7" s="1"/>
  <c r="AG31" i="7" s="1"/>
  <c r="AG40" i="7" s="1"/>
  <c r="AN25" i="7"/>
  <c r="AF66" i="7"/>
  <c r="AF46" i="7"/>
  <c r="AE47" i="7"/>
  <c r="AE71" i="7"/>
  <c r="AE72" i="7" s="1"/>
  <c r="AE48" i="7"/>
  <c r="AE49" i="7" s="1"/>
  <c r="AE62" i="7" s="1"/>
  <c r="AF70" i="1"/>
  <c r="AO25" i="1"/>
  <c r="AH55" i="1"/>
  <c r="AH59" i="1" s="1"/>
  <c r="AH60" i="1" s="1"/>
  <c r="AH61" i="1" s="1"/>
  <c r="AI19" i="1"/>
  <c r="AH21" i="1"/>
  <c r="AH26" i="1" s="1"/>
  <c r="AH29" i="1" s="1"/>
  <c r="AH30" i="1" s="1"/>
  <c r="AH31" i="1" s="1"/>
  <c r="AH40" i="1" s="1"/>
  <c r="AM56" i="1"/>
  <c r="AN27" i="1"/>
  <c r="AF68" i="1"/>
  <c r="AF40" i="1"/>
  <c r="AB71" i="1"/>
  <c r="AB72" i="1" s="1"/>
  <c r="AB48" i="1"/>
  <c r="AB49" i="1" s="1"/>
  <c r="AB62" i="1" s="1"/>
  <c r="AB47" i="1"/>
  <c r="AC45" i="1"/>
  <c r="AK55" i="10" l="1"/>
  <c r="AK59" i="10" s="1"/>
  <c r="AK60" i="10" s="1"/>
  <c r="AK61" i="10" s="1"/>
  <c r="AK21" i="10"/>
  <c r="AK26" i="10" s="1"/>
  <c r="AK29" i="10" s="1"/>
  <c r="AK30" i="10" s="1"/>
  <c r="AK31" i="10" s="1"/>
  <c r="AK40" i="10" s="1"/>
  <c r="AL19" i="10"/>
  <c r="AF66" i="10"/>
  <c r="AF46" i="10"/>
  <c r="AP25" i="10"/>
  <c r="AN56" i="10"/>
  <c r="AO27" i="10"/>
  <c r="AC46" i="9"/>
  <c r="AD45" i="9"/>
  <c r="AC66" i="9"/>
  <c r="AH55" i="9"/>
  <c r="AH59" i="9" s="1"/>
  <c r="AH60" i="9" s="1"/>
  <c r="AH61" i="9" s="1"/>
  <c r="AH21" i="9"/>
  <c r="AH26" i="9" s="1"/>
  <c r="AH29" i="9" s="1"/>
  <c r="AH30" i="9" s="1"/>
  <c r="AH31" i="9" s="1"/>
  <c r="AH40" i="9" s="1"/>
  <c r="AI19" i="9"/>
  <c r="AP25" i="9"/>
  <c r="AP27" i="9"/>
  <c r="AO56" i="9"/>
  <c r="AP56" i="8"/>
  <c r="AQ27" i="8"/>
  <c r="AP25" i="8"/>
  <c r="AH55" i="8"/>
  <c r="AH59" i="8" s="1"/>
  <c r="AH60" i="8" s="1"/>
  <c r="AH61" i="8" s="1"/>
  <c r="AI19" i="8"/>
  <c r="AH21" i="8"/>
  <c r="AH26" i="8" s="1"/>
  <c r="AH29" i="8" s="1"/>
  <c r="AH30" i="8" s="1"/>
  <c r="AH31" i="8" s="1"/>
  <c r="AH40" i="8" s="1"/>
  <c r="AC66" i="8"/>
  <c r="AC46" i="8"/>
  <c r="AB71" i="8"/>
  <c r="AB72" i="8" s="1"/>
  <c r="AB48" i="8"/>
  <c r="AB49" i="8" s="1"/>
  <c r="AB62" i="8" s="1"/>
  <c r="AB47" i="8"/>
  <c r="AI19" i="7"/>
  <c r="AH55" i="7"/>
  <c r="AH59" i="7" s="1"/>
  <c r="AH60" i="7" s="1"/>
  <c r="AH61" i="7" s="1"/>
  <c r="AH21" i="7"/>
  <c r="AH26" i="7" s="1"/>
  <c r="AH29" i="7" s="1"/>
  <c r="AH30" i="7" s="1"/>
  <c r="AH31" i="7" s="1"/>
  <c r="AH40" i="7" s="1"/>
  <c r="AF48" i="7"/>
  <c r="AF49" i="7" s="1"/>
  <c r="AF62" i="7" s="1"/>
  <c r="AF71" i="7"/>
  <c r="AF72" i="7" s="1"/>
  <c r="AF47" i="7"/>
  <c r="AG46" i="7"/>
  <c r="AO56" i="7"/>
  <c r="AP27" i="7"/>
  <c r="AO25" i="7"/>
  <c r="AJ19" i="1"/>
  <c r="AI21" i="1"/>
  <c r="AI26" i="1" s="1"/>
  <c r="AI29" i="1" s="1"/>
  <c r="AI30" i="1" s="1"/>
  <c r="AI31" i="1" s="1"/>
  <c r="AI40" i="1" s="1"/>
  <c r="AI55" i="1"/>
  <c r="AI59" i="1" s="1"/>
  <c r="AI60" i="1" s="1"/>
  <c r="AI61" i="1" s="1"/>
  <c r="AC46" i="1"/>
  <c r="AC66" i="1"/>
  <c r="AN56" i="1"/>
  <c r="AO27" i="1"/>
  <c r="AP25" i="1"/>
  <c r="AF71" i="10" l="1"/>
  <c r="AF72" i="10" s="1"/>
  <c r="AF48" i="10"/>
  <c r="AF49" i="10" s="1"/>
  <c r="AF62" i="10" s="1"/>
  <c r="AG46" i="10"/>
  <c r="AF47" i="10"/>
  <c r="AL55" i="10"/>
  <c r="AL59" i="10" s="1"/>
  <c r="AL60" i="10" s="1"/>
  <c r="AL61" i="10" s="1"/>
  <c r="AM19" i="10"/>
  <c r="AL21" i="10"/>
  <c r="AL26" i="10" s="1"/>
  <c r="AL29" i="10" s="1"/>
  <c r="AL30" i="10" s="1"/>
  <c r="AL31" i="10" s="1"/>
  <c r="AL40" i="10" s="1"/>
  <c r="AO56" i="10"/>
  <c r="AP27" i="10"/>
  <c r="AQ25" i="10"/>
  <c r="AQ25" i="9"/>
  <c r="AQ27" i="9"/>
  <c r="AP56" i="9"/>
  <c r="AD66" i="9"/>
  <c r="AD46" i="9"/>
  <c r="AE45" i="9"/>
  <c r="AI55" i="9"/>
  <c r="AI59" i="9" s="1"/>
  <c r="AI60" i="9" s="1"/>
  <c r="AI61" i="9" s="1"/>
  <c r="AI21" i="9"/>
  <c r="AI26" i="9" s="1"/>
  <c r="AI29" i="9" s="1"/>
  <c r="AI30" i="9" s="1"/>
  <c r="AI31" i="9" s="1"/>
  <c r="AI40" i="9" s="1"/>
  <c r="AJ19" i="9"/>
  <c r="AC71" i="9"/>
  <c r="AC72" i="9" s="1"/>
  <c r="AC48" i="9"/>
  <c r="AC49" i="9" s="1"/>
  <c r="AC62" i="9" s="1"/>
  <c r="AC47" i="9"/>
  <c r="AC71" i="8"/>
  <c r="AC72" i="8" s="1"/>
  <c r="AC48" i="8"/>
  <c r="AC49" i="8" s="1"/>
  <c r="AC62" i="8" s="1"/>
  <c r="AC47" i="8"/>
  <c r="AQ56" i="8"/>
  <c r="AR27" i="8"/>
  <c r="AD45" i="8"/>
  <c r="AQ25" i="8"/>
  <c r="AI55" i="8"/>
  <c r="AI59" i="8" s="1"/>
  <c r="AI60" i="8" s="1"/>
  <c r="AI61" i="8" s="1"/>
  <c r="AJ19" i="8"/>
  <c r="AI21" i="8"/>
  <c r="AI26" i="8" s="1"/>
  <c r="AI29" i="8" s="1"/>
  <c r="AI30" i="8" s="1"/>
  <c r="AI31" i="8" s="1"/>
  <c r="AI40" i="8" s="1"/>
  <c r="AG48" i="7"/>
  <c r="AG49" i="7" s="1"/>
  <c r="AG62" i="7" s="1"/>
  <c r="AH46" i="7"/>
  <c r="AG47" i="7"/>
  <c r="AP56" i="7"/>
  <c r="AQ27" i="7"/>
  <c r="AI55" i="7"/>
  <c r="AI59" i="7" s="1"/>
  <c r="AI60" i="7" s="1"/>
  <c r="AI61" i="7" s="1"/>
  <c r="AJ19" i="7"/>
  <c r="AI21" i="7"/>
  <c r="AI26" i="7" s="1"/>
  <c r="AI29" i="7" s="1"/>
  <c r="AI30" i="7" s="1"/>
  <c r="AI31" i="7" s="1"/>
  <c r="AI40" i="7" s="1"/>
  <c r="AP25" i="7"/>
  <c r="AQ25" i="1"/>
  <c r="AC71" i="1"/>
  <c r="AC72" i="1" s="1"/>
  <c r="AC47" i="1"/>
  <c r="AC48" i="1"/>
  <c r="AC49" i="1" s="1"/>
  <c r="AC62" i="1" s="1"/>
  <c r="AD45" i="1"/>
  <c r="AJ21" i="1"/>
  <c r="AJ26" i="1" s="1"/>
  <c r="AJ29" i="1" s="1"/>
  <c r="AJ30" i="1" s="1"/>
  <c r="AJ31" i="1" s="1"/>
  <c r="AJ40" i="1" s="1"/>
  <c r="AJ55" i="1"/>
  <c r="AJ59" i="1" s="1"/>
  <c r="AJ60" i="1" s="1"/>
  <c r="AJ61" i="1" s="1"/>
  <c r="AK19" i="1"/>
  <c r="AO56" i="1"/>
  <c r="AP27" i="1"/>
  <c r="AP56" i="10" l="1"/>
  <c r="AQ27" i="10"/>
  <c r="AG48" i="10"/>
  <c r="AG49" i="10" s="1"/>
  <c r="AG62" i="10" s="1"/>
  <c r="AG47" i="10"/>
  <c r="AH46" i="10"/>
  <c r="AR25" i="10"/>
  <c r="AM55" i="10"/>
  <c r="AM59" i="10" s="1"/>
  <c r="AM60" i="10" s="1"/>
  <c r="AM61" i="10" s="1"/>
  <c r="AN19" i="10"/>
  <c r="AM21" i="10"/>
  <c r="AM26" i="10" s="1"/>
  <c r="AM29" i="10" s="1"/>
  <c r="AM30" i="10" s="1"/>
  <c r="AM31" i="10" s="1"/>
  <c r="AM40" i="10" s="1"/>
  <c r="AQ56" i="9"/>
  <c r="AR27" i="9"/>
  <c r="AD72" i="9"/>
  <c r="AJ55" i="9"/>
  <c r="AJ59" i="9" s="1"/>
  <c r="AJ60" i="9" s="1"/>
  <c r="AJ61" i="9" s="1"/>
  <c r="AK19" i="9"/>
  <c r="AJ21" i="9"/>
  <c r="AJ26" i="9" s="1"/>
  <c r="AJ29" i="9" s="1"/>
  <c r="AJ30" i="9" s="1"/>
  <c r="AJ31" i="9" s="1"/>
  <c r="AJ40" i="9" s="1"/>
  <c r="AE66" i="9"/>
  <c r="AE46" i="9"/>
  <c r="AF45" i="9"/>
  <c r="AR25" i="9"/>
  <c r="AD71" i="9"/>
  <c r="AD47" i="9"/>
  <c r="AD48" i="9"/>
  <c r="AD49" i="9" s="1"/>
  <c r="AD62" i="9" s="1"/>
  <c r="AR25" i="8"/>
  <c r="AR56" i="8"/>
  <c r="AS27" i="8"/>
  <c r="AD66" i="8"/>
  <c r="AD46" i="8"/>
  <c r="AE45" i="8"/>
  <c r="AK19" i="8"/>
  <c r="AJ55" i="8"/>
  <c r="AJ59" i="8" s="1"/>
  <c r="AJ60" i="8" s="1"/>
  <c r="AJ61" i="8" s="1"/>
  <c r="AJ21" i="8"/>
  <c r="AJ26" i="8" s="1"/>
  <c r="AJ29" i="8" s="1"/>
  <c r="AJ30" i="8" s="1"/>
  <c r="AJ31" i="8" s="1"/>
  <c r="AJ40" i="8" s="1"/>
  <c r="AR27" i="7"/>
  <c r="AQ56" i="7"/>
  <c r="AH48" i="7"/>
  <c r="AH49" i="7" s="1"/>
  <c r="AH62" i="7" s="1"/>
  <c r="AI46" i="7"/>
  <c r="AH47" i="7"/>
  <c r="AQ25" i="7"/>
  <c r="AJ55" i="7"/>
  <c r="AJ59" i="7" s="1"/>
  <c r="AJ60" i="7" s="1"/>
  <c r="AJ61" i="7" s="1"/>
  <c r="AJ21" i="7"/>
  <c r="AJ26" i="7" s="1"/>
  <c r="AJ29" i="7" s="1"/>
  <c r="AJ30" i="7" s="1"/>
  <c r="AJ31" i="7" s="1"/>
  <c r="AJ40" i="7" s="1"/>
  <c r="AK19" i="7"/>
  <c r="AK21" i="1"/>
  <c r="AK26" i="1" s="1"/>
  <c r="AK29" i="1" s="1"/>
  <c r="AK30" i="1" s="1"/>
  <c r="AK31" i="1" s="1"/>
  <c r="AK40" i="1" s="1"/>
  <c r="AK55" i="1"/>
  <c r="AK59" i="1" s="1"/>
  <c r="AK60" i="1" s="1"/>
  <c r="AK61" i="1" s="1"/>
  <c r="AL19" i="1"/>
  <c r="AP56" i="1"/>
  <c r="AQ27" i="1"/>
  <c r="AD66" i="1"/>
  <c r="AD46" i="1"/>
  <c r="AE45" i="1" s="1"/>
  <c r="AR25" i="1"/>
  <c r="AS25" i="10" l="1"/>
  <c r="AQ56" i="10"/>
  <c r="AR27" i="10"/>
  <c r="AI46" i="10"/>
  <c r="AH47" i="10"/>
  <c r="AH48" i="10"/>
  <c r="AH49" i="10" s="1"/>
  <c r="AH62" i="10" s="1"/>
  <c r="AN55" i="10"/>
  <c r="AN59" i="10" s="1"/>
  <c r="AN60" i="10" s="1"/>
  <c r="AN61" i="10" s="1"/>
  <c r="AN21" i="10"/>
  <c r="AN26" i="10" s="1"/>
  <c r="AN29" i="10" s="1"/>
  <c r="AN30" i="10" s="1"/>
  <c r="AN31" i="10" s="1"/>
  <c r="AN40" i="10" s="1"/>
  <c r="AO19" i="10"/>
  <c r="AS25" i="9"/>
  <c r="AK55" i="9"/>
  <c r="AK59" i="9" s="1"/>
  <c r="AK60" i="9" s="1"/>
  <c r="AK61" i="9" s="1"/>
  <c r="AK21" i="9"/>
  <c r="AK26" i="9" s="1"/>
  <c r="AK29" i="9" s="1"/>
  <c r="AK30" i="9" s="1"/>
  <c r="AK31" i="9" s="1"/>
  <c r="AK40" i="9" s="1"/>
  <c r="AL19" i="9"/>
  <c r="AF66" i="9"/>
  <c r="AF46" i="9"/>
  <c r="AE71" i="9"/>
  <c r="AE72" i="9" s="1"/>
  <c r="AE48" i="9"/>
  <c r="AE49" i="9" s="1"/>
  <c r="AE62" i="9" s="1"/>
  <c r="AE47" i="9"/>
  <c r="AS27" i="9"/>
  <c r="AR56" i="9"/>
  <c r="AS25" i="8"/>
  <c r="AT27" i="8"/>
  <c r="AS56" i="8"/>
  <c r="AL19" i="8"/>
  <c r="AK55" i="8"/>
  <c r="AK59" i="8" s="1"/>
  <c r="AK60" i="8" s="1"/>
  <c r="AK61" i="8" s="1"/>
  <c r="AK21" i="8"/>
  <c r="AK26" i="8" s="1"/>
  <c r="AK29" i="8" s="1"/>
  <c r="AK30" i="8" s="1"/>
  <c r="AK31" i="8" s="1"/>
  <c r="AK40" i="8" s="1"/>
  <c r="AE46" i="8"/>
  <c r="AF45" i="8"/>
  <c r="AE66" i="8"/>
  <c r="AD71" i="8"/>
  <c r="AD72" i="8" s="1"/>
  <c r="AD48" i="8"/>
  <c r="AD49" i="8" s="1"/>
  <c r="AD62" i="8" s="1"/>
  <c r="AD47" i="8"/>
  <c r="AI47" i="7"/>
  <c r="AJ46" i="7"/>
  <c r="AI48" i="7"/>
  <c r="AI49" i="7" s="1"/>
  <c r="AI62" i="7" s="1"/>
  <c r="AK21" i="7"/>
  <c r="AK26" i="7" s="1"/>
  <c r="AK29" i="7" s="1"/>
  <c r="AK30" i="7" s="1"/>
  <c r="AK31" i="7" s="1"/>
  <c r="AK40" i="7" s="1"/>
  <c r="AK55" i="7"/>
  <c r="AK59" i="7" s="1"/>
  <c r="AK60" i="7" s="1"/>
  <c r="AK61" i="7" s="1"/>
  <c r="AL19" i="7"/>
  <c r="AR25" i="7"/>
  <c r="AR56" i="7"/>
  <c r="AS27" i="7"/>
  <c r="AE66" i="1"/>
  <c r="AE46" i="1"/>
  <c r="AD48" i="1"/>
  <c r="AD49" i="1" s="1"/>
  <c r="AD62" i="1" s="1"/>
  <c r="AD71" i="1"/>
  <c r="AD72" i="1" s="1"/>
  <c r="AD47" i="1"/>
  <c r="AL21" i="1"/>
  <c r="AL26" i="1" s="1"/>
  <c r="AL29" i="1" s="1"/>
  <c r="AL30" i="1" s="1"/>
  <c r="AL31" i="1" s="1"/>
  <c r="AL40" i="1" s="1"/>
  <c r="AL55" i="1"/>
  <c r="AL59" i="1" s="1"/>
  <c r="AL60" i="1" s="1"/>
  <c r="AL61" i="1" s="1"/>
  <c r="AM19" i="1"/>
  <c r="AR27" i="1"/>
  <c r="AQ56" i="1"/>
  <c r="AS25" i="1"/>
  <c r="AI47" i="10" l="1"/>
  <c r="AJ46" i="10"/>
  <c r="AI48" i="10"/>
  <c r="AI49" i="10" s="1"/>
  <c r="AI62" i="10" s="1"/>
  <c r="AT25" i="10"/>
  <c r="AO55" i="10"/>
  <c r="AO59" i="10" s="1"/>
  <c r="AO60" i="10" s="1"/>
  <c r="AO61" i="10" s="1"/>
  <c r="AO21" i="10"/>
  <c r="AO26" i="10" s="1"/>
  <c r="AO29" i="10" s="1"/>
  <c r="AO30" i="10" s="1"/>
  <c r="AO31" i="10" s="1"/>
  <c r="AO40" i="10" s="1"/>
  <c r="AP19" i="10"/>
  <c r="AR56" i="10"/>
  <c r="AS27" i="10"/>
  <c r="AL55" i="9"/>
  <c r="AL59" i="9" s="1"/>
  <c r="AL60" i="9" s="1"/>
  <c r="AL61" i="9" s="1"/>
  <c r="AM19" i="9"/>
  <c r="AL21" i="9"/>
  <c r="AL26" i="9" s="1"/>
  <c r="AL29" i="9" s="1"/>
  <c r="AL30" i="9" s="1"/>
  <c r="AL31" i="9" s="1"/>
  <c r="AL40" i="9" s="1"/>
  <c r="AF71" i="9"/>
  <c r="AF72" i="9" s="1"/>
  <c r="AF48" i="9"/>
  <c r="AF49" i="9" s="1"/>
  <c r="AF62" i="9" s="1"/>
  <c r="AF47" i="9"/>
  <c r="AG46" i="9"/>
  <c r="AS56" i="9"/>
  <c r="AT27" i="9"/>
  <c r="AT25" i="9"/>
  <c r="AT56" i="8"/>
  <c r="AU27" i="8"/>
  <c r="AL55" i="8"/>
  <c r="AL59" i="8" s="1"/>
  <c r="AL60" i="8" s="1"/>
  <c r="AL61" i="8" s="1"/>
  <c r="AL21" i="8"/>
  <c r="AL26" i="8" s="1"/>
  <c r="AL29" i="8" s="1"/>
  <c r="AL30" i="8" s="1"/>
  <c r="AL31" i="8" s="1"/>
  <c r="AL40" i="8" s="1"/>
  <c r="AM19" i="8"/>
  <c r="AE71" i="8"/>
  <c r="AE72" i="8" s="1"/>
  <c r="AE48" i="8"/>
  <c r="AE49" i="8" s="1"/>
  <c r="AE62" i="8" s="1"/>
  <c r="AE47" i="8"/>
  <c r="AT25" i="8"/>
  <c r="AF66" i="8"/>
  <c r="AF46" i="8"/>
  <c r="AS25" i="7"/>
  <c r="AT27" i="7"/>
  <c r="AS56" i="7"/>
  <c r="AJ47" i="7"/>
  <c r="AK46" i="7"/>
  <c r="AJ48" i="7"/>
  <c r="AJ49" i="7" s="1"/>
  <c r="AJ62" i="7" s="1"/>
  <c r="AL55" i="7"/>
  <c r="AL59" i="7" s="1"/>
  <c r="AL60" i="7" s="1"/>
  <c r="AL61" i="7" s="1"/>
  <c r="AL21" i="7"/>
  <c r="AL26" i="7" s="1"/>
  <c r="AL29" i="7" s="1"/>
  <c r="AL30" i="7" s="1"/>
  <c r="AL31" i="7" s="1"/>
  <c r="AL40" i="7" s="1"/>
  <c r="AM19" i="7"/>
  <c r="AR56" i="1"/>
  <c r="AS27" i="1"/>
  <c r="AT25" i="1"/>
  <c r="AN19" i="1"/>
  <c r="AM55" i="1"/>
  <c r="AM59" i="1" s="1"/>
  <c r="AM60" i="1" s="1"/>
  <c r="AM61" i="1" s="1"/>
  <c r="AM21" i="1"/>
  <c r="AM26" i="1" s="1"/>
  <c r="AM29" i="1" s="1"/>
  <c r="AM30" i="1" s="1"/>
  <c r="AM31" i="1" s="1"/>
  <c r="AM40" i="1" s="1"/>
  <c r="AE71" i="1"/>
  <c r="AE72" i="1" s="1"/>
  <c r="AE47" i="1"/>
  <c r="AE48" i="1"/>
  <c r="AE49" i="1" s="1"/>
  <c r="AE62" i="1" s="1"/>
  <c r="AF45" i="1"/>
  <c r="AS56" i="10" l="1"/>
  <c r="AT27" i="10"/>
  <c r="AJ48" i="10"/>
  <c r="AJ49" i="10" s="1"/>
  <c r="AJ62" i="10" s="1"/>
  <c r="AK46" i="10"/>
  <c r="AJ47" i="10"/>
  <c r="AU25" i="10"/>
  <c r="AP55" i="10"/>
  <c r="AP59" i="10" s="1"/>
  <c r="AP60" i="10" s="1"/>
  <c r="AP61" i="10" s="1"/>
  <c r="AP21" i="10"/>
  <c r="AP26" i="10" s="1"/>
  <c r="AP29" i="10" s="1"/>
  <c r="AP30" i="10" s="1"/>
  <c r="AP31" i="10" s="1"/>
  <c r="AP40" i="10" s="1"/>
  <c r="AQ19" i="10"/>
  <c r="AT56" i="9"/>
  <c r="AU27" i="9"/>
  <c r="AG47" i="9"/>
  <c r="AH46" i="9"/>
  <c r="AG48" i="9"/>
  <c r="AG49" i="9" s="1"/>
  <c r="AG62" i="9" s="1"/>
  <c r="AM21" i="9"/>
  <c r="AM26" i="9" s="1"/>
  <c r="AM29" i="9" s="1"/>
  <c r="AM30" i="9" s="1"/>
  <c r="AM31" i="9" s="1"/>
  <c r="AM40" i="9" s="1"/>
  <c r="AM55" i="9"/>
  <c r="AM59" i="9" s="1"/>
  <c r="AM60" i="9" s="1"/>
  <c r="AM61" i="9" s="1"/>
  <c r="AN19" i="9"/>
  <c r="AU25" i="9"/>
  <c r="AU56" i="8"/>
  <c r="AV27" i="8"/>
  <c r="AU25" i="8"/>
  <c r="AM55" i="8"/>
  <c r="AM59" i="8" s="1"/>
  <c r="AM60" i="8" s="1"/>
  <c r="AM61" i="8" s="1"/>
  <c r="AM21" i="8"/>
  <c r="AM26" i="8" s="1"/>
  <c r="AM29" i="8" s="1"/>
  <c r="AM30" i="8" s="1"/>
  <c r="AM31" i="8" s="1"/>
  <c r="AM40" i="8" s="1"/>
  <c r="AN19" i="8"/>
  <c r="AF47" i="8"/>
  <c r="AF71" i="8"/>
  <c r="AF72" i="8" s="1"/>
  <c r="AF48" i="8"/>
  <c r="AF49" i="8" s="1"/>
  <c r="AF62" i="8" s="1"/>
  <c r="AG46" i="8"/>
  <c r="AM55" i="7"/>
  <c r="AM59" i="7" s="1"/>
  <c r="AM60" i="7" s="1"/>
  <c r="AM61" i="7" s="1"/>
  <c r="AN19" i="7"/>
  <c r="AM21" i="7"/>
  <c r="AM26" i="7" s="1"/>
  <c r="AM29" i="7" s="1"/>
  <c r="AM30" i="7" s="1"/>
  <c r="AM31" i="7" s="1"/>
  <c r="AM40" i="7" s="1"/>
  <c r="AT56" i="7"/>
  <c r="AU27" i="7"/>
  <c r="AK48" i="7"/>
  <c r="AK49" i="7" s="1"/>
  <c r="AK62" i="7" s="1"/>
  <c r="AK47" i="7"/>
  <c r="AL46" i="7"/>
  <c r="AT25" i="7"/>
  <c r="AF66" i="1"/>
  <c r="AF46" i="1"/>
  <c r="AU25" i="1"/>
  <c r="AS56" i="1"/>
  <c r="AT27" i="1"/>
  <c r="AN55" i="1"/>
  <c r="AN59" i="1" s="1"/>
  <c r="AN60" i="1" s="1"/>
  <c r="AN61" i="1" s="1"/>
  <c r="AO19" i="1"/>
  <c r="AN21" i="1"/>
  <c r="AN26" i="1" s="1"/>
  <c r="AN29" i="1" s="1"/>
  <c r="AN30" i="1" s="1"/>
  <c r="AN31" i="1" s="1"/>
  <c r="AN40" i="1" s="1"/>
  <c r="AK47" i="10" l="1"/>
  <c r="AK48" i="10"/>
  <c r="AK49" i="10" s="1"/>
  <c r="AK62" i="10" s="1"/>
  <c r="AL46" i="10"/>
  <c r="AQ55" i="10"/>
  <c r="AQ59" i="10" s="1"/>
  <c r="AQ60" i="10" s="1"/>
  <c r="AQ61" i="10" s="1"/>
  <c r="AQ21" i="10"/>
  <c r="AQ26" i="10" s="1"/>
  <c r="AQ29" i="10" s="1"/>
  <c r="AQ30" i="10" s="1"/>
  <c r="AQ31" i="10" s="1"/>
  <c r="AQ40" i="10" s="1"/>
  <c r="AR19" i="10"/>
  <c r="AT56" i="10"/>
  <c r="AU27" i="10"/>
  <c r="AV25" i="10"/>
  <c r="AN55" i="9"/>
  <c r="AN59" i="9" s="1"/>
  <c r="AN60" i="9" s="1"/>
  <c r="AN61" i="9" s="1"/>
  <c r="AN21" i="9"/>
  <c r="AN26" i="9" s="1"/>
  <c r="AN29" i="9" s="1"/>
  <c r="AN30" i="9" s="1"/>
  <c r="AN31" i="9" s="1"/>
  <c r="AN40" i="9" s="1"/>
  <c r="AO19" i="9"/>
  <c r="AI46" i="9"/>
  <c r="AH47" i="9"/>
  <c r="AH48" i="9"/>
  <c r="AH49" i="9" s="1"/>
  <c r="AH62" i="9" s="1"/>
  <c r="AU56" i="9"/>
  <c r="AV27" i="9"/>
  <c r="AV25" i="9"/>
  <c r="AV25" i="8"/>
  <c r="AV56" i="8"/>
  <c r="AW27" i="8"/>
  <c r="AN55" i="8"/>
  <c r="AN59" i="8" s="1"/>
  <c r="AN60" i="8" s="1"/>
  <c r="AN61" i="8" s="1"/>
  <c r="AN21" i="8"/>
  <c r="AN26" i="8" s="1"/>
  <c r="AN29" i="8" s="1"/>
  <c r="AN30" i="8" s="1"/>
  <c r="AN31" i="8" s="1"/>
  <c r="AN40" i="8" s="1"/>
  <c r="AO19" i="8"/>
  <c r="AG47" i="8"/>
  <c r="AH46" i="8"/>
  <c r="AG48" i="8"/>
  <c r="AG49" i="8" s="1"/>
  <c r="AG62" i="8" s="1"/>
  <c r="AU56" i="7"/>
  <c r="AV27" i="7"/>
  <c r="AL48" i="7"/>
  <c r="AL49" i="7" s="1"/>
  <c r="AL62" i="7" s="1"/>
  <c r="AM46" i="7"/>
  <c r="AL47" i="7"/>
  <c r="AU25" i="7"/>
  <c r="AN55" i="7"/>
  <c r="AN59" i="7" s="1"/>
  <c r="AN60" i="7" s="1"/>
  <c r="AN61" i="7" s="1"/>
  <c r="AO19" i="7"/>
  <c r="AN21" i="7"/>
  <c r="AN26" i="7" s="1"/>
  <c r="AN29" i="7" s="1"/>
  <c r="AN30" i="7" s="1"/>
  <c r="AN31" i="7" s="1"/>
  <c r="AN40" i="7" s="1"/>
  <c r="AT56" i="1"/>
  <c r="AU27" i="1"/>
  <c r="AV25" i="1"/>
  <c r="AF47" i="1"/>
  <c r="AF48" i="1"/>
  <c r="AF49" i="1" s="1"/>
  <c r="AF62" i="1" s="1"/>
  <c r="AF71" i="1"/>
  <c r="AF72" i="1" s="1"/>
  <c r="AG46" i="1"/>
  <c r="AP19" i="1"/>
  <c r="AO21" i="1"/>
  <c r="AO26" i="1" s="1"/>
  <c r="AO29" i="1" s="1"/>
  <c r="AO30" i="1" s="1"/>
  <c r="AO31" i="1" s="1"/>
  <c r="AO40" i="1" s="1"/>
  <c r="AO55" i="1"/>
  <c r="AO59" i="1" s="1"/>
  <c r="AO60" i="1" s="1"/>
  <c r="AO61" i="1" s="1"/>
  <c r="AL48" i="10" l="1"/>
  <c r="AL49" i="10" s="1"/>
  <c r="AL62" i="10" s="1"/>
  <c r="AL47" i="10"/>
  <c r="AM46" i="10"/>
  <c r="AR55" i="10"/>
  <c r="AR59" i="10" s="1"/>
  <c r="AR60" i="10" s="1"/>
  <c r="AR61" i="10" s="1"/>
  <c r="AS19" i="10"/>
  <c r="AR21" i="10"/>
  <c r="AR26" i="10" s="1"/>
  <c r="AR29" i="10" s="1"/>
  <c r="AR30" i="10" s="1"/>
  <c r="AR31" i="10" s="1"/>
  <c r="AR40" i="10" s="1"/>
  <c r="AW25" i="10"/>
  <c r="AV27" i="10"/>
  <c r="AU56" i="10"/>
  <c r="AW25" i="9"/>
  <c r="AO55" i="9"/>
  <c r="AO59" i="9" s="1"/>
  <c r="AO60" i="9" s="1"/>
  <c r="AO61" i="9" s="1"/>
  <c r="AO21" i="9"/>
  <c r="AO26" i="9" s="1"/>
  <c r="AO29" i="9" s="1"/>
  <c r="AO30" i="9" s="1"/>
  <c r="AO31" i="9" s="1"/>
  <c r="AO40" i="9" s="1"/>
  <c r="AP19" i="9"/>
  <c r="AI48" i="9"/>
  <c r="AI49" i="9" s="1"/>
  <c r="AI62" i="9" s="1"/>
  <c r="AI47" i="9"/>
  <c r="AJ46" i="9"/>
  <c r="AW27" i="9"/>
  <c r="AV56" i="9"/>
  <c r="AW25" i="8"/>
  <c r="AH48" i="8"/>
  <c r="AH49" i="8" s="1"/>
  <c r="AH62" i="8" s="1"/>
  <c r="AI46" i="8"/>
  <c r="AH47" i="8"/>
  <c r="AO55" i="8"/>
  <c r="AO59" i="8" s="1"/>
  <c r="AO60" i="8" s="1"/>
  <c r="AO61" i="8" s="1"/>
  <c r="AP19" i="8"/>
  <c r="AO21" i="8"/>
  <c r="AO26" i="8" s="1"/>
  <c r="AO29" i="8" s="1"/>
  <c r="AO30" i="8" s="1"/>
  <c r="AO31" i="8" s="1"/>
  <c r="AO40" i="8" s="1"/>
  <c r="AW56" i="8"/>
  <c r="AX27" i="8"/>
  <c r="AP19" i="7"/>
  <c r="AO55" i="7"/>
  <c r="AO59" i="7" s="1"/>
  <c r="AO60" i="7" s="1"/>
  <c r="AO61" i="7" s="1"/>
  <c r="AO21" i="7"/>
  <c r="AO26" i="7" s="1"/>
  <c r="AO29" i="7" s="1"/>
  <c r="AO30" i="7" s="1"/>
  <c r="AO31" i="7" s="1"/>
  <c r="AO40" i="7" s="1"/>
  <c r="AV56" i="7"/>
  <c r="AW27" i="7"/>
  <c r="AN46" i="7"/>
  <c r="AM47" i="7"/>
  <c r="AM48" i="7"/>
  <c r="AM49" i="7" s="1"/>
  <c r="AM62" i="7" s="1"/>
  <c r="AV25" i="7"/>
  <c r="AV27" i="1"/>
  <c r="AU56" i="1"/>
  <c r="AH46" i="1"/>
  <c r="AG48" i="1"/>
  <c r="AG49" i="1" s="1"/>
  <c r="AG62" i="1" s="1"/>
  <c r="AG47" i="1"/>
  <c r="AW25" i="1"/>
  <c r="AP21" i="1"/>
  <c r="AP26" i="1" s="1"/>
  <c r="AP29" i="1" s="1"/>
  <c r="AP30" i="1" s="1"/>
  <c r="AP31" i="1" s="1"/>
  <c r="AP40" i="1" s="1"/>
  <c r="AP55" i="1"/>
  <c r="AP59" i="1" s="1"/>
  <c r="AP60" i="1" s="1"/>
  <c r="AP61" i="1" s="1"/>
  <c r="AQ19" i="1"/>
  <c r="AV56" i="10" l="1"/>
  <c r="AW27" i="10"/>
  <c r="AT19" i="10"/>
  <c r="AS55" i="10"/>
  <c r="AS59" i="10" s="1"/>
  <c r="AS60" i="10" s="1"/>
  <c r="AS61" i="10" s="1"/>
  <c r="AS21" i="10"/>
  <c r="AS26" i="10" s="1"/>
  <c r="AS29" i="10" s="1"/>
  <c r="AS30" i="10" s="1"/>
  <c r="AS31" i="10" s="1"/>
  <c r="AS40" i="10" s="1"/>
  <c r="AM48" i="10"/>
  <c r="AM49" i="10" s="1"/>
  <c r="AM62" i="10" s="1"/>
  <c r="AN46" i="10"/>
  <c r="AM47" i="10"/>
  <c r="AX25" i="10"/>
  <c r="AQ19" i="9"/>
  <c r="AP55" i="9"/>
  <c r="AP59" i="9" s="1"/>
  <c r="AP60" i="9" s="1"/>
  <c r="AP61" i="9" s="1"/>
  <c r="AP21" i="9"/>
  <c r="AP26" i="9" s="1"/>
  <c r="AP29" i="9" s="1"/>
  <c r="AP30" i="9" s="1"/>
  <c r="AP31" i="9" s="1"/>
  <c r="AP40" i="9" s="1"/>
  <c r="AW56" i="9"/>
  <c r="AX27" i="9"/>
  <c r="AX25" i="9"/>
  <c r="AJ47" i="9"/>
  <c r="AJ48" i="9"/>
  <c r="AJ49" i="9" s="1"/>
  <c r="AJ62" i="9" s="1"/>
  <c r="AK46" i="9"/>
  <c r="AJ46" i="8"/>
  <c r="AI48" i="8"/>
  <c r="AI49" i="8" s="1"/>
  <c r="AI62" i="8" s="1"/>
  <c r="AI47" i="8"/>
  <c r="AX25" i="8"/>
  <c r="AX56" i="8"/>
  <c r="AY27" i="8"/>
  <c r="AP55" i="8"/>
  <c r="AP59" i="8" s="1"/>
  <c r="AP60" i="8" s="1"/>
  <c r="AP61" i="8" s="1"/>
  <c r="AQ19" i="8"/>
  <c r="AP21" i="8"/>
  <c r="AP26" i="8" s="1"/>
  <c r="AP29" i="8" s="1"/>
  <c r="AP30" i="8" s="1"/>
  <c r="AP31" i="8" s="1"/>
  <c r="AP40" i="8" s="1"/>
  <c r="AW25" i="7"/>
  <c r="AX27" i="7"/>
  <c r="AW56" i="7"/>
  <c r="AN47" i="7"/>
  <c r="AO46" i="7"/>
  <c r="AN48" i="7"/>
  <c r="AN49" i="7" s="1"/>
  <c r="AN62" i="7" s="1"/>
  <c r="AP55" i="7"/>
  <c r="AP59" i="7" s="1"/>
  <c r="AP60" i="7" s="1"/>
  <c r="AP61" i="7" s="1"/>
  <c r="AQ19" i="7"/>
  <c r="AP21" i="7"/>
  <c r="AP26" i="7" s="1"/>
  <c r="AP29" i="7" s="1"/>
  <c r="AP30" i="7" s="1"/>
  <c r="AP31" i="7" s="1"/>
  <c r="AP40" i="7" s="1"/>
  <c r="AX25" i="1"/>
  <c r="AH48" i="1"/>
  <c r="AH49" i="1" s="1"/>
  <c r="AH62" i="1" s="1"/>
  <c r="AI46" i="1"/>
  <c r="AH47" i="1"/>
  <c r="AQ21" i="1"/>
  <c r="AQ26" i="1" s="1"/>
  <c r="AQ29" i="1" s="1"/>
  <c r="AQ30" i="1" s="1"/>
  <c r="AQ31" i="1" s="1"/>
  <c r="AQ40" i="1" s="1"/>
  <c r="AQ55" i="1"/>
  <c r="AQ59" i="1" s="1"/>
  <c r="AQ60" i="1" s="1"/>
  <c r="AQ61" i="1" s="1"/>
  <c r="AR19" i="1"/>
  <c r="AV56" i="1"/>
  <c r="AW27" i="1"/>
  <c r="AT55" i="10" l="1"/>
  <c r="AT59" i="10" s="1"/>
  <c r="AT60" i="10" s="1"/>
  <c r="AT61" i="10" s="1"/>
  <c r="AT21" i="10"/>
  <c r="AT26" i="10" s="1"/>
  <c r="AT29" i="10" s="1"/>
  <c r="AT30" i="10" s="1"/>
  <c r="AT31" i="10" s="1"/>
  <c r="AT40" i="10" s="1"/>
  <c r="AU19" i="10"/>
  <c r="AW56" i="10"/>
  <c r="AX27" i="10"/>
  <c r="AY25" i="10"/>
  <c r="AO46" i="10"/>
  <c r="AN48" i="10"/>
  <c r="AN49" i="10" s="1"/>
  <c r="AN62" i="10" s="1"/>
  <c r="AN47" i="10"/>
  <c r="AX56" i="9"/>
  <c r="AY27" i="9"/>
  <c r="AK48" i="9"/>
  <c r="AK49" i="9" s="1"/>
  <c r="AK62" i="9" s="1"/>
  <c r="AK47" i="9"/>
  <c r="AL46" i="9"/>
  <c r="AY25" i="9"/>
  <c r="AQ55" i="9"/>
  <c r="AQ59" i="9" s="1"/>
  <c r="AQ60" i="9" s="1"/>
  <c r="AQ61" i="9" s="1"/>
  <c r="AQ21" i="9"/>
  <c r="AQ26" i="9" s="1"/>
  <c r="AQ29" i="9" s="1"/>
  <c r="AQ30" i="9" s="1"/>
  <c r="AQ31" i="9" s="1"/>
  <c r="AQ40" i="9" s="1"/>
  <c r="AR19" i="9"/>
  <c r="AQ55" i="8"/>
  <c r="AQ59" i="8" s="1"/>
  <c r="AQ60" i="8" s="1"/>
  <c r="AQ61" i="8" s="1"/>
  <c r="AR19" i="8"/>
  <c r="AQ21" i="8"/>
  <c r="AQ26" i="8" s="1"/>
  <c r="AQ29" i="8" s="1"/>
  <c r="AQ30" i="8" s="1"/>
  <c r="AQ31" i="8" s="1"/>
  <c r="AQ40" i="8" s="1"/>
  <c r="AY25" i="8"/>
  <c r="AY56" i="8"/>
  <c r="AZ27" i="8"/>
  <c r="AJ47" i="8"/>
  <c r="AK46" i="8"/>
  <c r="AJ48" i="8"/>
  <c r="AJ49" i="8" s="1"/>
  <c r="AJ62" i="8" s="1"/>
  <c r="AX56" i="7"/>
  <c r="AY27" i="7"/>
  <c r="AX25" i="7"/>
  <c r="AQ55" i="7"/>
  <c r="AQ59" i="7" s="1"/>
  <c r="AQ60" i="7" s="1"/>
  <c r="AQ61" i="7" s="1"/>
  <c r="AQ21" i="7"/>
  <c r="AQ26" i="7" s="1"/>
  <c r="AQ29" i="7" s="1"/>
  <c r="AQ30" i="7" s="1"/>
  <c r="AQ31" i="7" s="1"/>
  <c r="AQ40" i="7" s="1"/>
  <c r="AR19" i="7"/>
  <c r="AP46" i="7"/>
  <c r="AO48" i="7"/>
  <c r="AO49" i="7" s="1"/>
  <c r="AO62" i="7" s="1"/>
  <c r="AO47" i="7"/>
  <c r="AJ46" i="1"/>
  <c r="AI47" i="1"/>
  <c r="AI48" i="1"/>
  <c r="AI49" i="1" s="1"/>
  <c r="AI62" i="1" s="1"/>
  <c r="AR21" i="1"/>
  <c r="AR26" i="1" s="1"/>
  <c r="AR29" i="1" s="1"/>
  <c r="AR30" i="1" s="1"/>
  <c r="AR31" i="1" s="1"/>
  <c r="AR40" i="1" s="1"/>
  <c r="AR55" i="1"/>
  <c r="AR59" i="1" s="1"/>
  <c r="AR60" i="1" s="1"/>
  <c r="AR61" i="1" s="1"/>
  <c r="AS19" i="1"/>
  <c r="AY25" i="1"/>
  <c r="AX27" i="1"/>
  <c r="AW56" i="1"/>
  <c r="AY27" i="10" l="1"/>
  <c r="AX56" i="10"/>
  <c r="AU55" i="10"/>
  <c r="AU59" i="10" s="1"/>
  <c r="AU60" i="10" s="1"/>
  <c r="AU61" i="10" s="1"/>
  <c r="AU21" i="10"/>
  <c r="AU26" i="10" s="1"/>
  <c r="AU29" i="10" s="1"/>
  <c r="AU30" i="10" s="1"/>
  <c r="AU31" i="10" s="1"/>
  <c r="AU40" i="10" s="1"/>
  <c r="AV19" i="10"/>
  <c r="AO48" i="10"/>
  <c r="AO49" i="10" s="1"/>
  <c r="AO62" i="10" s="1"/>
  <c r="AP46" i="10"/>
  <c r="AO47" i="10"/>
  <c r="AZ25" i="10"/>
  <c r="AY56" i="9"/>
  <c r="AZ27" i="9"/>
  <c r="AL48" i="9"/>
  <c r="AL49" i="9" s="1"/>
  <c r="AL62" i="9" s="1"/>
  <c r="AM46" i="9"/>
  <c r="AL47" i="9"/>
  <c r="AR55" i="9"/>
  <c r="AR59" i="9" s="1"/>
  <c r="AR60" i="9" s="1"/>
  <c r="AR61" i="9" s="1"/>
  <c r="AS19" i="9"/>
  <c r="AR21" i="9"/>
  <c r="AR26" i="9" s="1"/>
  <c r="AR29" i="9" s="1"/>
  <c r="AR30" i="9" s="1"/>
  <c r="AR31" i="9" s="1"/>
  <c r="AR40" i="9" s="1"/>
  <c r="AZ25" i="9"/>
  <c r="AZ25" i="8"/>
  <c r="AR55" i="8"/>
  <c r="AR59" i="8" s="1"/>
  <c r="AR60" i="8" s="1"/>
  <c r="AR61" i="8" s="1"/>
  <c r="AS19" i="8"/>
  <c r="AR21" i="8"/>
  <c r="AR26" i="8" s="1"/>
  <c r="AR29" i="8" s="1"/>
  <c r="AR30" i="8" s="1"/>
  <c r="AR31" i="8" s="1"/>
  <c r="AR40" i="8" s="1"/>
  <c r="AL46" i="8"/>
  <c r="AK47" i="8"/>
  <c r="AK48" i="8"/>
  <c r="AK49" i="8" s="1"/>
  <c r="AK62" i="8" s="1"/>
  <c r="BA27" i="8"/>
  <c r="AZ56" i="8"/>
  <c r="AY25" i="7"/>
  <c r="AR55" i="7"/>
  <c r="AR59" i="7" s="1"/>
  <c r="AR60" i="7" s="1"/>
  <c r="AR61" i="7" s="1"/>
  <c r="AR21" i="7"/>
  <c r="AR26" i="7" s="1"/>
  <c r="AR29" i="7" s="1"/>
  <c r="AR30" i="7" s="1"/>
  <c r="AR31" i="7" s="1"/>
  <c r="AR40" i="7" s="1"/>
  <c r="AS19" i="7"/>
  <c r="AY56" i="7"/>
  <c r="AZ27" i="7"/>
  <c r="AP47" i="7"/>
  <c r="AP48" i="7"/>
  <c r="AP49" i="7" s="1"/>
  <c r="AP62" i="7" s="1"/>
  <c r="AQ46" i="7"/>
  <c r="AS55" i="1"/>
  <c r="AS59" i="1" s="1"/>
  <c r="AS60" i="1" s="1"/>
  <c r="AS61" i="1" s="1"/>
  <c r="AT19" i="1"/>
  <c r="AS21" i="1"/>
  <c r="AS26" i="1" s="1"/>
  <c r="AS29" i="1" s="1"/>
  <c r="AS30" i="1" s="1"/>
  <c r="AS31" i="1" s="1"/>
  <c r="AS40" i="1" s="1"/>
  <c r="AX56" i="1"/>
  <c r="AY27" i="1"/>
  <c r="AJ47" i="1"/>
  <c r="AJ48" i="1"/>
  <c r="AJ49" i="1" s="1"/>
  <c r="AJ62" i="1" s="1"/>
  <c r="AK46" i="1"/>
  <c r="AZ25" i="1"/>
  <c r="AV55" i="10" l="1"/>
  <c r="AV59" i="10" s="1"/>
  <c r="AV60" i="10" s="1"/>
  <c r="AV61" i="10" s="1"/>
  <c r="AV21" i="10"/>
  <c r="AV26" i="10" s="1"/>
  <c r="AV29" i="10" s="1"/>
  <c r="AV30" i="10" s="1"/>
  <c r="AV31" i="10" s="1"/>
  <c r="AV40" i="10" s="1"/>
  <c r="AW19" i="10"/>
  <c r="BA25" i="10"/>
  <c r="AP47" i="10"/>
  <c r="AQ46" i="10"/>
  <c r="AP48" i="10"/>
  <c r="AP49" i="10" s="1"/>
  <c r="AP62" i="10" s="1"/>
  <c r="AY56" i="10"/>
  <c r="AZ27" i="10"/>
  <c r="AM47" i="9"/>
  <c r="AN46" i="9"/>
  <c r="AM48" i="9"/>
  <c r="AM49" i="9" s="1"/>
  <c r="AM62" i="9" s="1"/>
  <c r="AZ56" i="9"/>
  <c r="BA27" i="9"/>
  <c r="BA25" i="9"/>
  <c r="AS55" i="9"/>
  <c r="AS59" i="9" s="1"/>
  <c r="AS60" i="9" s="1"/>
  <c r="AS61" i="9" s="1"/>
  <c r="AS21" i="9"/>
  <c r="AS26" i="9" s="1"/>
  <c r="AS29" i="9" s="1"/>
  <c r="AS30" i="9" s="1"/>
  <c r="AS31" i="9" s="1"/>
  <c r="AS40" i="9" s="1"/>
  <c r="AT19" i="9"/>
  <c r="AS55" i="8"/>
  <c r="AS59" i="8" s="1"/>
  <c r="AS60" i="8" s="1"/>
  <c r="AS61" i="8" s="1"/>
  <c r="AS21" i="8"/>
  <c r="AS26" i="8" s="1"/>
  <c r="AS29" i="8" s="1"/>
  <c r="AS30" i="8" s="1"/>
  <c r="AS31" i="8" s="1"/>
  <c r="AS40" i="8" s="1"/>
  <c r="AT19" i="8"/>
  <c r="BA56" i="8"/>
  <c r="BB27" i="8"/>
  <c r="AL47" i="8"/>
  <c r="AL48" i="8"/>
  <c r="AL49" i="8" s="1"/>
  <c r="AL62" i="8" s="1"/>
  <c r="AM46" i="8"/>
  <c r="BA25" i="8"/>
  <c r="AS55" i="7"/>
  <c r="AS59" i="7" s="1"/>
  <c r="AS60" i="7" s="1"/>
  <c r="AS61" i="7" s="1"/>
  <c r="AS21" i="7"/>
  <c r="AS26" i="7" s="1"/>
  <c r="AS29" i="7" s="1"/>
  <c r="AS30" i="7" s="1"/>
  <c r="AS31" i="7" s="1"/>
  <c r="AS40" i="7" s="1"/>
  <c r="AT19" i="7"/>
  <c r="AZ25" i="7"/>
  <c r="AQ47" i="7"/>
  <c r="AQ48" i="7"/>
  <c r="AQ49" i="7" s="1"/>
  <c r="AQ62" i="7" s="1"/>
  <c r="AR46" i="7"/>
  <c r="AZ56" i="7"/>
  <c r="BA27" i="7"/>
  <c r="AK47" i="1"/>
  <c r="AK48" i="1"/>
  <c r="AK49" i="1" s="1"/>
  <c r="AK62" i="1" s="1"/>
  <c r="AL46" i="1"/>
  <c r="BA25" i="1"/>
  <c r="AT55" i="1"/>
  <c r="AT59" i="1" s="1"/>
  <c r="AT60" i="1" s="1"/>
  <c r="AT61" i="1" s="1"/>
  <c r="AU19" i="1"/>
  <c r="AT21" i="1"/>
  <c r="AT26" i="1" s="1"/>
  <c r="AT29" i="1" s="1"/>
  <c r="AT30" i="1" s="1"/>
  <c r="AT31" i="1" s="1"/>
  <c r="AT40" i="1" s="1"/>
  <c r="AY56" i="1"/>
  <c r="AZ27" i="1"/>
  <c r="AW55" i="10" l="1"/>
  <c r="AW59" i="10" s="1"/>
  <c r="AW60" i="10" s="1"/>
  <c r="AW61" i="10" s="1"/>
  <c r="AW21" i="10"/>
  <c r="AW26" i="10" s="1"/>
  <c r="AW29" i="10" s="1"/>
  <c r="AW30" i="10" s="1"/>
  <c r="AW31" i="10" s="1"/>
  <c r="AW40" i="10" s="1"/>
  <c r="AX19" i="10"/>
  <c r="AZ56" i="10"/>
  <c r="BA27" i="10"/>
  <c r="BB25" i="10"/>
  <c r="AQ47" i="10"/>
  <c r="AQ48" i="10"/>
  <c r="AQ49" i="10" s="1"/>
  <c r="AQ62" i="10" s="1"/>
  <c r="AR46" i="10"/>
  <c r="BA56" i="9"/>
  <c r="BB27" i="9"/>
  <c r="AT55" i="9"/>
  <c r="AT59" i="9" s="1"/>
  <c r="AT60" i="9" s="1"/>
  <c r="AT61" i="9" s="1"/>
  <c r="AT21" i="9"/>
  <c r="AT26" i="9" s="1"/>
  <c r="AT29" i="9" s="1"/>
  <c r="AT30" i="9" s="1"/>
  <c r="AT31" i="9" s="1"/>
  <c r="AT40" i="9" s="1"/>
  <c r="AU19" i="9"/>
  <c r="AO46" i="9"/>
  <c r="AN48" i="9"/>
  <c r="AN49" i="9" s="1"/>
  <c r="AN62" i="9" s="1"/>
  <c r="AN47" i="9"/>
  <c r="BB25" i="9"/>
  <c r="BB25" i="8"/>
  <c r="BB56" i="8"/>
  <c r="BC27" i="8"/>
  <c r="AT55" i="8"/>
  <c r="AT59" i="8" s="1"/>
  <c r="AT60" i="8" s="1"/>
  <c r="AT61" i="8" s="1"/>
  <c r="AT21" i="8"/>
  <c r="AT26" i="8" s="1"/>
  <c r="AT29" i="8" s="1"/>
  <c r="AT30" i="8" s="1"/>
  <c r="AT31" i="8" s="1"/>
  <c r="AT40" i="8" s="1"/>
  <c r="AU19" i="8"/>
  <c r="AM47" i="8"/>
  <c r="AN46" i="8"/>
  <c r="AM48" i="8"/>
  <c r="AM49" i="8" s="1"/>
  <c r="AM62" i="8" s="1"/>
  <c r="BA56" i="7"/>
  <c r="BB27" i="7"/>
  <c r="AR48" i="7"/>
  <c r="AR49" i="7" s="1"/>
  <c r="AR62" i="7" s="1"/>
  <c r="AR47" i="7"/>
  <c r="AS46" i="7"/>
  <c r="BA25" i="7"/>
  <c r="AT55" i="7"/>
  <c r="AT59" i="7" s="1"/>
  <c r="AT60" i="7" s="1"/>
  <c r="AT61" i="7" s="1"/>
  <c r="AU19" i="7"/>
  <c r="AT21" i="7"/>
  <c r="AT26" i="7" s="1"/>
  <c r="AT29" i="7" s="1"/>
  <c r="AT30" i="7" s="1"/>
  <c r="AT31" i="7" s="1"/>
  <c r="AT40" i="7" s="1"/>
  <c r="BB25" i="1"/>
  <c r="AL47" i="1"/>
  <c r="AL48" i="1"/>
  <c r="AL49" i="1" s="1"/>
  <c r="AL62" i="1" s="1"/>
  <c r="AM46" i="1"/>
  <c r="AV19" i="1"/>
  <c r="AU21" i="1"/>
  <c r="AU26" i="1" s="1"/>
  <c r="AU29" i="1" s="1"/>
  <c r="AU30" i="1" s="1"/>
  <c r="AU31" i="1" s="1"/>
  <c r="AU40" i="1" s="1"/>
  <c r="AU55" i="1"/>
  <c r="AU59" i="1" s="1"/>
  <c r="AU60" i="1" s="1"/>
  <c r="AU61" i="1" s="1"/>
  <c r="AZ56" i="1"/>
  <c r="BA27" i="1"/>
  <c r="AR48" i="10" l="1"/>
  <c r="AR49" i="10" s="1"/>
  <c r="AR62" i="10" s="1"/>
  <c r="AR47" i="10"/>
  <c r="AS46" i="10"/>
  <c r="BA56" i="10"/>
  <c r="BB27" i="10"/>
  <c r="AX55" i="10"/>
  <c r="AX59" i="10" s="1"/>
  <c r="AX60" i="10" s="1"/>
  <c r="AX61" i="10" s="1"/>
  <c r="AY19" i="10"/>
  <c r="AX21" i="10"/>
  <c r="AX26" i="10" s="1"/>
  <c r="AX29" i="10" s="1"/>
  <c r="AX30" i="10" s="1"/>
  <c r="AX31" i="10" s="1"/>
  <c r="AX40" i="10" s="1"/>
  <c r="BC25" i="10"/>
  <c r="BC25" i="9"/>
  <c r="AO48" i="9"/>
  <c r="AO49" i="9" s="1"/>
  <c r="AO62" i="9" s="1"/>
  <c r="AP46" i="9"/>
  <c r="AO47" i="9"/>
  <c r="AU55" i="9"/>
  <c r="AU59" i="9" s="1"/>
  <c r="AU60" i="9" s="1"/>
  <c r="AU61" i="9" s="1"/>
  <c r="AU21" i="9"/>
  <c r="AU26" i="9" s="1"/>
  <c r="AU29" i="9" s="1"/>
  <c r="AU30" i="9" s="1"/>
  <c r="AU31" i="9" s="1"/>
  <c r="AU40" i="9" s="1"/>
  <c r="AV19" i="9"/>
  <c r="BB56" i="9"/>
  <c r="BC27" i="9"/>
  <c r="BC56" i="8"/>
  <c r="BD27" i="8"/>
  <c r="AU55" i="8"/>
  <c r="AU59" i="8" s="1"/>
  <c r="AU60" i="8" s="1"/>
  <c r="AU61" i="8" s="1"/>
  <c r="AV19" i="8"/>
  <c r="AU21" i="8"/>
  <c r="AU26" i="8" s="1"/>
  <c r="AU29" i="8" s="1"/>
  <c r="AU30" i="8" s="1"/>
  <c r="AU31" i="8" s="1"/>
  <c r="AU40" i="8" s="1"/>
  <c r="BC25" i="8"/>
  <c r="AN48" i="8"/>
  <c r="AN49" i="8" s="1"/>
  <c r="AN62" i="8" s="1"/>
  <c r="AN47" i="8"/>
  <c r="AO46" i="8"/>
  <c r="BB25" i="7"/>
  <c r="AV19" i="7"/>
  <c r="AU55" i="7"/>
  <c r="AU59" i="7" s="1"/>
  <c r="AU60" i="7" s="1"/>
  <c r="AU61" i="7" s="1"/>
  <c r="AU21" i="7"/>
  <c r="AU26" i="7" s="1"/>
  <c r="AU29" i="7" s="1"/>
  <c r="AU30" i="7" s="1"/>
  <c r="AU31" i="7" s="1"/>
  <c r="AU40" i="7" s="1"/>
  <c r="AS48" i="7"/>
  <c r="AS49" i="7" s="1"/>
  <c r="AS62" i="7" s="1"/>
  <c r="AS47" i="7"/>
  <c r="AT46" i="7"/>
  <c r="BB56" i="7"/>
  <c r="BC27" i="7"/>
  <c r="BB27" i="1"/>
  <c r="BA56" i="1"/>
  <c r="AV21" i="1"/>
  <c r="AV26" i="1" s="1"/>
  <c r="AV29" i="1" s="1"/>
  <c r="AV30" i="1" s="1"/>
  <c r="AV31" i="1" s="1"/>
  <c r="AV40" i="1" s="1"/>
  <c r="AV55" i="1"/>
  <c r="AV59" i="1" s="1"/>
  <c r="AV60" i="1" s="1"/>
  <c r="AV61" i="1" s="1"/>
  <c r="AW19" i="1"/>
  <c r="AN46" i="1"/>
  <c r="AM48" i="1"/>
  <c r="AM49" i="1" s="1"/>
  <c r="AM62" i="1" s="1"/>
  <c r="AM47" i="1"/>
  <c r="BC25" i="1"/>
  <c r="BB56" i="10" l="1"/>
  <c r="BC27" i="10"/>
  <c r="AS48" i="10"/>
  <c r="AS49" i="10" s="1"/>
  <c r="AS62" i="10" s="1"/>
  <c r="AS47" i="10"/>
  <c r="AT46" i="10"/>
  <c r="BD25" i="10"/>
  <c r="AY55" i="10"/>
  <c r="AY59" i="10" s="1"/>
  <c r="AY60" i="10" s="1"/>
  <c r="AY61" i="10" s="1"/>
  <c r="AZ19" i="10"/>
  <c r="AY21" i="10"/>
  <c r="AY26" i="10" s="1"/>
  <c r="AY29" i="10" s="1"/>
  <c r="AY30" i="10" s="1"/>
  <c r="AY31" i="10" s="1"/>
  <c r="AY40" i="10" s="1"/>
  <c r="AP47" i="9"/>
  <c r="AQ46" i="9"/>
  <c r="AP48" i="9"/>
  <c r="AP49" i="9" s="1"/>
  <c r="AP62" i="9" s="1"/>
  <c r="AV55" i="9"/>
  <c r="AV59" i="9" s="1"/>
  <c r="AV60" i="9" s="1"/>
  <c r="AV61" i="9" s="1"/>
  <c r="AW19" i="9"/>
  <c r="AV21" i="9"/>
  <c r="AV26" i="9" s="1"/>
  <c r="AV29" i="9" s="1"/>
  <c r="AV30" i="9" s="1"/>
  <c r="AV31" i="9" s="1"/>
  <c r="AV40" i="9" s="1"/>
  <c r="BD25" i="9"/>
  <c r="BC56" i="9"/>
  <c r="BD27" i="9"/>
  <c r="AV55" i="8"/>
  <c r="AV59" i="8" s="1"/>
  <c r="AV60" i="8" s="1"/>
  <c r="AV61" i="8" s="1"/>
  <c r="AW19" i="8"/>
  <c r="AV21" i="8"/>
  <c r="AV26" i="8" s="1"/>
  <c r="AV29" i="8" s="1"/>
  <c r="AV30" i="8" s="1"/>
  <c r="AV31" i="8" s="1"/>
  <c r="AV40" i="8" s="1"/>
  <c r="BD56" i="8"/>
  <c r="BE27" i="8"/>
  <c r="AP46" i="8"/>
  <c r="AO48" i="8"/>
  <c r="AO49" i="8" s="1"/>
  <c r="AO62" i="8" s="1"/>
  <c r="AO47" i="8"/>
  <c r="BD25" i="8"/>
  <c r="BD27" i="7"/>
  <c r="BC56" i="7"/>
  <c r="BC25" i="7"/>
  <c r="AV55" i="7"/>
  <c r="AV59" i="7" s="1"/>
  <c r="AV60" i="7" s="1"/>
  <c r="AV61" i="7" s="1"/>
  <c r="AW19" i="7"/>
  <c r="AV21" i="7"/>
  <c r="AV26" i="7" s="1"/>
  <c r="AV29" i="7" s="1"/>
  <c r="AV30" i="7" s="1"/>
  <c r="AV31" i="7" s="1"/>
  <c r="AV40" i="7" s="1"/>
  <c r="AU46" i="7"/>
  <c r="AT48" i="7"/>
  <c r="AT49" i="7" s="1"/>
  <c r="AT62" i="7" s="1"/>
  <c r="AT47" i="7"/>
  <c r="AW21" i="1"/>
  <c r="AW26" i="1" s="1"/>
  <c r="AW29" i="1" s="1"/>
  <c r="AW30" i="1" s="1"/>
  <c r="AW31" i="1" s="1"/>
  <c r="AW40" i="1" s="1"/>
  <c r="AW55" i="1"/>
  <c r="AW59" i="1" s="1"/>
  <c r="AW60" i="1" s="1"/>
  <c r="AW61" i="1" s="1"/>
  <c r="AX19" i="1"/>
  <c r="AN48" i="1"/>
  <c r="AN49" i="1" s="1"/>
  <c r="AN62" i="1" s="1"/>
  <c r="AO46" i="1"/>
  <c r="AN47" i="1"/>
  <c r="BD25" i="1"/>
  <c r="BB56" i="1"/>
  <c r="BC27" i="1"/>
  <c r="AZ55" i="10" l="1"/>
  <c r="AZ59" i="10" s="1"/>
  <c r="AZ60" i="10" s="1"/>
  <c r="AZ61" i="10" s="1"/>
  <c r="AZ21" i="10"/>
  <c r="AZ26" i="10" s="1"/>
  <c r="AZ29" i="10" s="1"/>
  <c r="AZ30" i="10" s="1"/>
  <c r="AZ31" i="10" s="1"/>
  <c r="AZ40" i="10" s="1"/>
  <c r="BA19" i="10"/>
  <c r="BC56" i="10"/>
  <c r="BD27" i="10"/>
  <c r="AU46" i="10"/>
  <c r="AT47" i="10"/>
  <c r="AT48" i="10"/>
  <c r="AT49" i="10" s="1"/>
  <c r="AT62" i="10" s="1"/>
  <c r="BE25" i="10"/>
  <c r="AW55" i="9"/>
  <c r="AW59" i="9" s="1"/>
  <c r="AW60" i="9" s="1"/>
  <c r="AW61" i="9" s="1"/>
  <c r="AW21" i="9"/>
  <c r="AW26" i="9" s="1"/>
  <c r="AW29" i="9" s="1"/>
  <c r="AW30" i="9" s="1"/>
  <c r="AW31" i="9" s="1"/>
  <c r="AW40" i="9" s="1"/>
  <c r="AX19" i="9"/>
  <c r="BD56" i="9"/>
  <c r="BE27" i="9"/>
  <c r="AQ47" i="9"/>
  <c r="AR46" i="9"/>
  <c r="AQ48" i="9"/>
  <c r="AQ49" i="9" s="1"/>
  <c r="AQ62" i="9" s="1"/>
  <c r="BE25" i="9"/>
  <c r="BE56" i="8"/>
  <c r="BF27" i="8"/>
  <c r="BE25" i="8"/>
  <c r="AW55" i="8"/>
  <c r="AW59" i="8" s="1"/>
  <c r="AW60" i="8" s="1"/>
  <c r="AW61" i="8" s="1"/>
  <c r="AX19" i="8"/>
  <c r="AW21" i="8"/>
  <c r="AW26" i="8" s="1"/>
  <c r="AW29" i="8" s="1"/>
  <c r="AW30" i="8" s="1"/>
  <c r="AW31" i="8" s="1"/>
  <c r="AW40" i="8" s="1"/>
  <c r="AP48" i="8"/>
  <c r="AP49" i="8" s="1"/>
  <c r="AP62" i="8" s="1"/>
  <c r="AP47" i="8"/>
  <c r="AQ46" i="8"/>
  <c r="AV46" i="7"/>
  <c r="AU48" i="7"/>
  <c r="AU49" i="7" s="1"/>
  <c r="AU62" i="7" s="1"/>
  <c r="AU47" i="7"/>
  <c r="AW55" i="7"/>
  <c r="AW59" i="7" s="1"/>
  <c r="AW60" i="7" s="1"/>
  <c r="AW61" i="7" s="1"/>
  <c r="AX19" i="7"/>
  <c r="AW21" i="7"/>
  <c r="AW26" i="7" s="1"/>
  <c r="AW29" i="7" s="1"/>
  <c r="AW30" i="7" s="1"/>
  <c r="AW31" i="7" s="1"/>
  <c r="AW40" i="7" s="1"/>
  <c r="BD25" i="7"/>
  <c r="BD56" i="7"/>
  <c r="BE27" i="7"/>
  <c r="BE25" i="1"/>
  <c r="BD27" i="1"/>
  <c r="BC56" i="1"/>
  <c r="AP46" i="1"/>
  <c r="AO47" i="1"/>
  <c r="AO48" i="1"/>
  <c r="AO49" i="1" s="1"/>
  <c r="AO62" i="1" s="1"/>
  <c r="AX21" i="1"/>
  <c r="AX26" i="1" s="1"/>
  <c r="AX29" i="1" s="1"/>
  <c r="AX30" i="1" s="1"/>
  <c r="AX31" i="1" s="1"/>
  <c r="AX40" i="1" s="1"/>
  <c r="AX55" i="1"/>
  <c r="AX59" i="1" s="1"/>
  <c r="AX60" i="1" s="1"/>
  <c r="AX61" i="1" s="1"/>
  <c r="AY19" i="1"/>
  <c r="BD56" i="10" l="1"/>
  <c r="BE27" i="10"/>
  <c r="BF25" i="10"/>
  <c r="BA55" i="10"/>
  <c r="BA59" i="10" s="1"/>
  <c r="BA60" i="10" s="1"/>
  <c r="BA61" i="10" s="1"/>
  <c r="BA21" i="10"/>
  <c r="BA26" i="10" s="1"/>
  <c r="BA29" i="10" s="1"/>
  <c r="BA30" i="10" s="1"/>
  <c r="BA31" i="10" s="1"/>
  <c r="BA40" i="10" s="1"/>
  <c r="BB19" i="10"/>
  <c r="AV46" i="10"/>
  <c r="AU48" i="10"/>
  <c r="AU49" i="10" s="1"/>
  <c r="AU62" i="10" s="1"/>
  <c r="AU47" i="10"/>
  <c r="BE56" i="9"/>
  <c r="BF27" i="9"/>
  <c r="BF25" i="9"/>
  <c r="AX55" i="9"/>
  <c r="AX59" i="9" s="1"/>
  <c r="AX60" i="9" s="1"/>
  <c r="AX61" i="9" s="1"/>
  <c r="AY19" i="9"/>
  <c r="AX21" i="9"/>
  <c r="AX26" i="9" s="1"/>
  <c r="AX29" i="9" s="1"/>
  <c r="AX30" i="9" s="1"/>
  <c r="AX31" i="9" s="1"/>
  <c r="AX40" i="9" s="1"/>
  <c r="AR48" i="9"/>
  <c r="AR49" i="9" s="1"/>
  <c r="AR62" i="9" s="1"/>
  <c r="AR47" i="9"/>
  <c r="AS46" i="9"/>
  <c r="BF25" i="8"/>
  <c r="BF56" i="8"/>
  <c r="BG27" i="8"/>
  <c r="AY19" i="8"/>
  <c r="AX21" i="8"/>
  <c r="AX26" i="8" s="1"/>
  <c r="AX29" i="8" s="1"/>
  <c r="AX30" i="8" s="1"/>
  <c r="AX31" i="8" s="1"/>
  <c r="AX40" i="8" s="1"/>
  <c r="AX55" i="8"/>
  <c r="AX59" i="8" s="1"/>
  <c r="AX60" i="8" s="1"/>
  <c r="AX61" i="8" s="1"/>
  <c r="AR46" i="8"/>
  <c r="AQ48" i="8"/>
  <c r="AQ49" i="8" s="1"/>
  <c r="AQ62" i="8" s="1"/>
  <c r="AQ47" i="8"/>
  <c r="BE56" i="7"/>
  <c r="BF27" i="7"/>
  <c r="AX55" i="7"/>
  <c r="AX59" i="7" s="1"/>
  <c r="AX60" i="7" s="1"/>
  <c r="AX61" i="7" s="1"/>
  <c r="AX21" i="7"/>
  <c r="AX26" i="7" s="1"/>
  <c r="AX29" i="7" s="1"/>
  <c r="AX30" i="7" s="1"/>
  <c r="AX31" i="7" s="1"/>
  <c r="AX40" i="7" s="1"/>
  <c r="AY19" i="7"/>
  <c r="BE25" i="7"/>
  <c r="AV47" i="7"/>
  <c r="AW46" i="7"/>
  <c r="AV48" i="7"/>
  <c r="AV49" i="7" s="1"/>
  <c r="AV62" i="7" s="1"/>
  <c r="BF25" i="1"/>
  <c r="BD56" i="1"/>
  <c r="BE27" i="1"/>
  <c r="AZ19" i="1"/>
  <c r="AY55" i="1"/>
  <c r="AY59" i="1" s="1"/>
  <c r="AY60" i="1" s="1"/>
  <c r="AY61" i="1" s="1"/>
  <c r="AY21" i="1"/>
  <c r="AY26" i="1" s="1"/>
  <c r="AY29" i="1" s="1"/>
  <c r="AY30" i="1" s="1"/>
  <c r="AY31" i="1" s="1"/>
  <c r="AY40" i="1" s="1"/>
  <c r="AP48" i="1"/>
  <c r="AP49" i="1" s="1"/>
  <c r="AP62" i="1" s="1"/>
  <c r="AP47" i="1"/>
  <c r="AQ46" i="1"/>
  <c r="AV48" i="10" l="1"/>
  <c r="AV49" i="10" s="1"/>
  <c r="AV62" i="10" s="1"/>
  <c r="AV47" i="10"/>
  <c r="AW46" i="10"/>
  <c r="BE56" i="10"/>
  <c r="BF27" i="10"/>
  <c r="BB55" i="10"/>
  <c r="BB59" i="10" s="1"/>
  <c r="BB60" i="10" s="1"/>
  <c r="BB61" i="10" s="1"/>
  <c r="BB21" i="10"/>
  <c r="BB26" i="10" s="1"/>
  <c r="BB29" i="10" s="1"/>
  <c r="BB30" i="10" s="1"/>
  <c r="BB31" i="10" s="1"/>
  <c r="BB40" i="10" s="1"/>
  <c r="BC19" i="10"/>
  <c r="BG25" i="10"/>
  <c r="BG25" i="9"/>
  <c r="AS47" i="9"/>
  <c r="AS48" i="9"/>
  <c r="AS49" i="9" s="1"/>
  <c r="AS62" i="9" s="1"/>
  <c r="AT46" i="9"/>
  <c r="BF56" i="9"/>
  <c r="BG27" i="9"/>
  <c r="AY55" i="9"/>
  <c r="AY59" i="9" s="1"/>
  <c r="AY60" i="9" s="1"/>
  <c r="AY61" i="9" s="1"/>
  <c r="AY21" i="9"/>
  <c r="AY26" i="9" s="1"/>
  <c r="AY29" i="9" s="1"/>
  <c r="AY30" i="9" s="1"/>
  <c r="AY31" i="9" s="1"/>
  <c r="AY40" i="9" s="1"/>
  <c r="AZ19" i="9"/>
  <c r="AY55" i="8"/>
  <c r="AY59" i="8" s="1"/>
  <c r="AY60" i="8" s="1"/>
  <c r="AY61" i="8" s="1"/>
  <c r="AY21" i="8"/>
  <c r="AY26" i="8" s="1"/>
  <c r="AY29" i="8" s="1"/>
  <c r="AY30" i="8" s="1"/>
  <c r="AY31" i="8" s="1"/>
  <c r="AY40" i="8" s="1"/>
  <c r="AZ19" i="8"/>
  <c r="BG56" i="8"/>
  <c r="BH27" i="8"/>
  <c r="AR47" i="8"/>
  <c r="AS46" i="8"/>
  <c r="AR48" i="8"/>
  <c r="AR49" i="8" s="1"/>
  <c r="AR62" i="8" s="1"/>
  <c r="BG25" i="8"/>
  <c r="AY55" i="7"/>
  <c r="AY59" i="7" s="1"/>
  <c r="AY60" i="7" s="1"/>
  <c r="AY61" i="7" s="1"/>
  <c r="AY21" i="7"/>
  <c r="AY26" i="7" s="1"/>
  <c r="AY29" i="7" s="1"/>
  <c r="AY30" i="7" s="1"/>
  <c r="AY31" i="7" s="1"/>
  <c r="AY40" i="7" s="1"/>
  <c r="AZ19" i="7"/>
  <c r="AW47" i="7"/>
  <c r="AX46" i="7"/>
  <c r="AW48" i="7"/>
  <c r="AW49" i="7" s="1"/>
  <c r="AW62" i="7" s="1"/>
  <c r="BF56" i="7"/>
  <c r="BG27" i="7"/>
  <c r="BF25" i="7"/>
  <c r="BE56" i="1"/>
  <c r="BF27" i="1"/>
  <c r="BG25" i="1"/>
  <c r="AQ47" i="1"/>
  <c r="AQ48" i="1"/>
  <c r="AQ49" i="1" s="1"/>
  <c r="AQ62" i="1" s="1"/>
  <c r="AR46" i="1"/>
  <c r="AZ55" i="1"/>
  <c r="AZ59" i="1" s="1"/>
  <c r="AZ60" i="1" s="1"/>
  <c r="AZ61" i="1" s="1"/>
  <c r="BA19" i="1"/>
  <c r="AZ21" i="1"/>
  <c r="AZ26" i="1" s="1"/>
  <c r="AZ29" i="1" s="1"/>
  <c r="AZ30" i="1" s="1"/>
  <c r="AZ31" i="1" s="1"/>
  <c r="AZ40" i="1" s="1"/>
  <c r="AW47" i="10" l="1"/>
  <c r="AW48" i="10"/>
  <c r="AW49" i="10" s="1"/>
  <c r="AW62" i="10" s="1"/>
  <c r="AX46" i="10"/>
  <c r="BF56" i="10"/>
  <c r="BG27" i="10"/>
  <c r="BC55" i="10"/>
  <c r="BC59" i="10" s="1"/>
  <c r="BC60" i="10" s="1"/>
  <c r="BC61" i="10" s="1"/>
  <c r="BC21" i="10"/>
  <c r="BC26" i="10" s="1"/>
  <c r="BC29" i="10" s="1"/>
  <c r="BC30" i="10" s="1"/>
  <c r="BC31" i="10" s="1"/>
  <c r="BC40" i="10" s="1"/>
  <c r="BD19" i="10"/>
  <c r="BH25" i="10"/>
  <c r="AZ55" i="9"/>
  <c r="AZ59" i="9" s="1"/>
  <c r="AZ60" i="9" s="1"/>
  <c r="AZ61" i="9" s="1"/>
  <c r="BA19" i="9"/>
  <c r="AZ21" i="9"/>
  <c r="AZ26" i="9" s="1"/>
  <c r="AZ29" i="9" s="1"/>
  <c r="AZ30" i="9" s="1"/>
  <c r="AZ31" i="9" s="1"/>
  <c r="AZ40" i="9" s="1"/>
  <c r="BH25" i="9"/>
  <c r="AT48" i="9"/>
  <c r="AT49" i="9" s="1"/>
  <c r="AT62" i="9" s="1"/>
  <c r="AU46" i="9"/>
  <c r="AT47" i="9"/>
  <c r="BH27" i="9"/>
  <c r="BG56" i="9"/>
  <c r="BH25" i="8"/>
  <c r="AZ55" i="8"/>
  <c r="AZ59" i="8" s="1"/>
  <c r="AZ60" i="8" s="1"/>
  <c r="AZ61" i="8" s="1"/>
  <c r="AZ21" i="8"/>
  <c r="AZ26" i="8" s="1"/>
  <c r="AZ29" i="8" s="1"/>
  <c r="AZ30" i="8" s="1"/>
  <c r="AZ31" i="8" s="1"/>
  <c r="AZ40" i="8" s="1"/>
  <c r="BA19" i="8"/>
  <c r="BH56" i="8"/>
  <c r="BI27" i="8"/>
  <c r="AT46" i="8"/>
  <c r="AS48" i="8"/>
  <c r="AS49" i="8" s="1"/>
  <c r="AS62" i="8" s="1"/>
  <c r="AS47" i="8"/>
  <c r="AZ21" i="7"/>
  <c r="AZ26" i="7" s="1"/>
  <c r="AZ29" i="7" s="1"/>
  <c r="AZ30" i="7" s="1"/>
  <c r="AZ31" i="7" s="1"/>
  <c r="AZ40" i="7" s="1"/>
  <c r="AZ55" i="7"/>
  <c r="AZ59" i="7" s="1"/>
  <c r="AZ60" i="7" s="1"/>
  <c r="AZ61" i="7" s="1"/>
  <c r="BA19" i="7"/>
  <c r="AX48" i="7"/>
  <c r="AX49" i="7" s="1"/>
  <c r="AX62" i="7" s="1"/>
  <c r="AX47" i="7"/>
  <c r="AY46" i="7"/>
  <c r="BG25" i="7"/>
  <c r="BG56" i="7"/>
  <c r="BH27" i="7"/>
  <c r="BB19" i="1"/>
  <c r="BA21" i="1"/>
  <c r="BA26" i="1" s="1"/>
  <c r="BA29" i="1" s="1"/>
  <c r="BA30" i="1" s="1"/>
  <c r="BA31" i="1" s="1"/>
  <c r="BA40" i="1" s="1"/>
  <c r="BA55" i="1"/>
  <c r="BA59" i="1" s="1"/>
  <c r="BA60" i="1" s="1"/>
  <c r="BA61" i="1" s="1"/>
  <c r="BH25" i="1"/>
  <c r="AR47" i="1"/>
  <c r="AR48" i="1"/>
  <c r="AR49" i="1" s="1"/>
  <c r="AR62" i="1" s="1"/>
  <c r="AS46" i="1"/>
  <c r="BF56" i="1"/>
  <c r="BG27" i="1"/>
  <c r="BI25" i="10" l="1"/>
  <c r="AX48" i="10"/>
  <c r="AX49" i="10" s="1"/>
  <c r="AX62" i="10" s="1"/>
  <c r="AX47" i="10"/>
  <c r="AY46" i="10"/>
  <c r="BD55" i="10"/>
  <c r="BD59" i="10" s="1"/>
  <c r="BD60" i="10" s="1"/>
  <c r="BD61" i="10" s="1"/>
  <c r="BD21" i="10"/>
  <c r="BD26" i="10" s="1"/>
  <c r="BD29" i="10" s="1"/>
  <c r="BD30" i="10" s="1"/>
  <c r="BD31" i="10" s="1"/>
  <c r="BD40" i="10" s="1"/>
  <c r="BE19" i="10"/>
  <c r="BG56" i="10"/>
  <c r="BH27" i="10"/>
  <c r="BH56" i="9"/>
  <c r="BI27" i="9"/>
  <c r="BI25" i="9"/>
  <c r="BA21" i="9"/>
  <c r="BA26" i="9" s="1"/>
  <c r="BA29" i="9" s="1"/>
  <c r="BA30" i="9" s="1"/>
  <c r="BA31" i="9" s="1"/>
  <c r="BA40" i="9" s="1"/>
  <c r="BA55" i="9"/>
  <c r="BA59" i="9" s="1"/>
  <c r="BA60" i="9" s="1"/>
  <c r="BA61" i="9" s="1"/>
  <c r="BB19" i="9"/>
  <c r="AU48" i="9"/>
  <c r="AU49" i="9" s="1"/>
  <c r="AU62" i="9" s="1"/>
  <c r="AU47" i="9"/>
  <c r="AV46" i="9"/>
  <c r="BA55" i="8"/>
  <c r="BA59" i="8" s="1"/>
  <c r="BA60" i="8" s="1"/>
  <c r="BA61" i="8" s="1"/>
  <c r="BA21" i="8"/>
  <c r="BA26" i="8" s="1"/>
  <c r="BA29" i="8" s="1"/>
  <c r="BA30" i="8" s="1"/>
  <c r="BA31" i="8" s="1"/>
  <c r="BA40" i="8" s="1"/>
  <c r="BB19" i="8"/>
  <c r="AT48" i="8"/>
  <c r="AT49" i="8" s="1"/>
  <c r="AT62" i="8" s="1"/>
  <c r="AT47" i="8"/>
  <c r="AU46" i="8"/>
  <c r="BJ27" i="8"/>
  <c r="BI56" i="8"/>
  <c r="BI25" i="8"/>
  <c r="BB19" i="7"/>
  <c r="BA55" i="7"/>
  <c r="BA59" i="7" s="1"/>
  <c r="BA60" i="7" s="1"/>
  <c r="BA61" i="7" s="1"/>
  <c r="BA21" i="7"/>
  <c r="BA26" i="7" s="1"/>
  <c r="BA29" i="7" s="1"/>
  <c r="BA30" i="7" s="1"/>
  <c r="BA31" i="7" s="1"/>
  <c r="BA40" i="7" s="1"/>
  <c r="BH56" i="7"/>
  <c r="BI27" i="7"/>
  <c r="BH25" i="7"/>
  <c r="AZ46" i="7"/>
  <c r="AY47" i="7"/>
  <c r="AY48" i="7"/>
  <c r="AY49" i="7" s="1"/>
  <c r="AY62" i="7" s="1"/>
  <c r="BI25" i="1"/>
  <c r="AS48" i="1"/>
  <c r="AS49" i="1" s="1"/>
  <c r="AS62" i="1" s="1"/>
  <c r="AT46" i="1"/>
  <c r="AS47" i="1"/>
  <c r="BG56" i="1"/>
  <c r="BH27" i="1"/>
  <c r="BB55" i="1"/>
  <c r="BB59" i="1" s="1"/>
  <c r="BB60" i="1" s="1"/>
  <c r="BB61" i="1" s="1"/>
  <c r="BB21" i="1"/>
  <c r="BB26" i="1" s="1"/>
  <c r="BB29" i="1" s="1"/>
  <c r="BB30" i="1" s="1"/>
  <c r="BB31" i="1" s="1"/>
  <c r="BB40" i="1" s="1"/>
  <c r="BC19" i="1"/>
  <c r="BH56" i="10" l="1"/>
  <c r="BI27" i="10"/>
  <c r="BE55" i="10"/>
  <c r="BE59" i="10" s="1"/>
  <c r="BE60" i="10" s="1"/>
  <c r="BE61" i="10" s="1"/>
  <c r="BF19" i="10"/>
  <c r="BE21" i="10"/>
  <c r="BE26" i="10" s="1"/>
  <c r="BE29" i="10" s="1"/>
  <c r="BE30" i="10" s="1"/>
  <c r="BE31" i="10" s="1"/>
  <c r="BE40" i="10" s="1"/>
  <c r="BJ25" i="10"/>
  <c r="AY48" i="10"/>
  <c r="AY49" i="10" s="1"/>
  <c r="AY62" i="10" s="1"/>
  <c r="AY47" i="10"/>
  <c r="AZ46" i="10"/>
  <c r="AV47" i="9"/>
  <c r="AV48" i="9"/>
  <c r="AV49" i="9" s="1"/>
  <c r="AV62" i="9" s="1"/>
  <c r="AW46" i="9"/>
  <c r="BJ25" i="9"/>
  <c r="BI56" i="9"/>
  <c r="BJ27" i="9"/>
  <c r="BC19" i="9"/>
  <c r="BB55" i="9"/>
  <c r="BB59" i="9" s="1"/>
  <c r="BB60" i="9" s="1"/>
  <c r="BB61" i="9" s="1"/>
  <c r="BB21" i="9"/>
  <c r="BB26" i="9" s="1"/>
  <c r="BB29" i="9" s="1"/>
  <c r="BB30" i="9" s="1"/>
  <c r="BB31" i="9" s="1"/>
  <c r="BB40" i="9" s="1"/>
  <c r="BB55" i="8"/>
  <c r="BB59" i="8" s="1"/>
  <c r="BB60" i="8" s="1"/>
  <c r="BB61" i="8" s="1"/>
  <c r="BC19" i="8"/>
  <c r="BB21" i="8"/>
  <c r="BB26" i="8" s="1"/>
  <c r="BB29" i="8" s="1"/>
  <c r="BB30" i="8" s="1"/>
  <c r="BB31" i="8" s="1"/>
  <c r="BB40" i="8" s="1"/>
  <c r="AV46" i="8"/>
  <c r="AU47" i="8"/>
  <c r="AU48" i="8"/>
  <c r="AU49" i="8" s="1"/>
  <c r="AU62" i="8" s="1"/>
  <c r="BJ25" i="8"/>
  <c r="BJ56" i="8"/>
  <c r="BK27" i="8"/>
  <c r="BI25" i="7"/>
  <c r="BJ27" i="7"/>
  <c r="BI56" i="7"/>
  <c r="AZ48" i="7"/>
  <c r="AZ49" i="7" s="1"/>
  <c r="AZ62" i="7" s="1"/>
  <c r="BA46" i="7"/>
  <c r="AZ47" i="7"/>
  <c r="BB55" i="7"/>
  <c r="BB59" i="7" s="1"/>
  <c r="BB60" i="7" s="1"/>
  <c r="BB61" i="7" s="1"/>
  <c r="BB21" i="7"/>
  <c r="BB26" i="7" s="1"/>
  <c r="BB29" i="7" s="1"/>
  <c r="BB30" i="7" s="1"/>
  <c r="BB31" i="7" s="1"/>
  <c r="BB40" i="7" s="1"/>
  <c r="BC19" i="7"/>
  <c r="BC21" i="1"/>
  <c r="BC26" i="1" s="1"/>
  <c r="BC29" i="1" s="1"/>
  <c r="BC30" i="1" s="1"/>
  <c r="BC31" i="1" s="1"/>
  <c r="BC40" i="1" s="1"/>
  <c r="BC55" i="1"/>
  <c r="BC59" i="1" s="1"/>
  <c r="BC60" i="1" s="1"/>
  <c r="BC61" i="1" s="1"/>
  <c r="BD19" i="1"/>
  <c r="BH56" i="1"/>
  <c r="BI27" i="1"/>
  <c r="AT48" i="1"/>
  <c r="AT49" i="1" s="1"/>
  <c r="AT62" i="1" s="1"/>
  <c r="AT47" i="1"/>
  <c r="AU46" i="1"/>
  <c r="BJ25" i="1"/>
  <c r="BF55" i="10" l="1"/>
  <c r="BF59" i="10" s="1"/>
  <c r="BF60" i="10" s="1"/>
  <c r="BF61" i="10" s="1"/>
  <c r="BF21" i="10"/>
  <c r="BF26" i="10" s="1"/>
  <c r="BF29" i="10" s="1"/>
  <c r="BF30" i="10" s="1"/>
  <c r="BF31" i="10" s="1"/>
  <c r="BF40" i="10" s="1"/>
  <c r="BG19" i="10"/>
  <c r="BK25" i="10"/>
  <c r="BI56" i="10"/>
  <c r="BJ27" i="10"/>
  <c r="BA46" i="10"/>
  <c r="AZ47" i="10"/>
  <c r="AZ48" i="10"/>
  <c r="AZ49" i="10" s="1"/>
  <c r="AZ62" i="10" s="1"/>
  <c r="AW47" i="9"/>
  <c r="AX46" i="9"/>
  <c r="AW48" i="9"/>
  <c r="AW49" i="9" s="1"/>
  <c r="AW62" i="9" s="1"/>
  <c r="BK25" i="9"/>
  <c r="BC55" i="9"/>
  <c r="BC59" i="9" s="1"/>
  <c r="BC60" i="9" s="1"/>
  <c r="BC61" i="9" s="1"/>
  <c r="BC21" i="9"/>
  <c r="BC26" i="9" s="1"/>
  <c r="BC29" i="9" s="1"/>
  <c r="BC30" i="9" s="1"/>
  <c r="BC31" i="9" s="1"/>
  <c r="BC40" i="9" s="1"/>
  <c r="BD19" i="9"/>
  <c r="BJ56" i="9"/>
  <c r="BK27" i="9"/>
  <c r="BK56" i="8"/>
  <c r="BL27" i="8"/>
  <c r="AV47" i="8"/>
  <c r="AW46" i="8"/>
  <c r="AV48" i="8"/>
  <c r="AV49" i="8" s="1"/>
  <c r="AV62" i="8" s="1"/>
  <c r="BK25" i="8"/>
  <c r="BC55" i="8"/>
  <c r="BC59" i="8" s="1"/>
  <c r="BC60" i="8" s="1"/>
  <c r="BC61" i="8" s="1"/>
  <c r="BD19" i="8"/>
  <c r="BC21" i="8"/>
  <c r="BC26" i="8" s="1"/>
  <c r="BC29" i="8" s="1"/>
  <c r="BC30" i="8" s="1"/>
  <c r="BC31" i="8" s="1"/>
  <c r="BC40" i="8" s="1"/>
  <c r="BC55" i="7"/>
  <c r="BC59" i="7" s="1"/>
  <c r="BC60" i="7" s="1"/>
  <c r="BC61" i="7" s="1"/>
  <c r="BD19" i="7"/>
  <c r="BC21" i="7"/>
  <c r="BC26" i="7" s="1"/>
  <c r="BC29" i="7" s="1"/>
  <c r="BC30" i="7" s="1"/>
  <c r="BC31" i="7" s="1"/>
  <c r="BC40" i="7" s="1"/>
  <c r="BJ56" i="7"/>
  <c r="BK27" i="7"/>
  <c r="BJ25" i="7"/>
  <c r="BA48" i="7"/>
  <c r="BA49" i="7" s="1"/>
  <c r="BA62" i="7" s="1"/>
  <c r="BA47" i="7"/>
  <c r="BB46" i="7"/>
  <c r="AV46" i="1"/>
  <c r="AU47" i="1"/>
  <c r="AU48" i="1"/>
  <c r="AU49" i="1" s="1"/>
  <c r="AU62" i="1" s="1"/>
  <c r="BJ27" i="1"/>
  <c r="BI56" i="1"/>
  <c r="BK25" i="1"/>
  <c r="BD21" i="1"/>
  <c r="BD26" i="1" s="1"/>
  <c r="BD29" i="1" s="1"/>
  <c r="BD30" i="1" s="1"/>
  <c r="BD31" i="1" s="1"/>
  <c r="BD40" i="1" s="1"/>
  <c r="BD55" i="1"/>
  <c r="BD59" i="1" s="1"/>
  <c r="BD60" i="1" s="1"/>
  <c r="BD61" i="1" s="1"/>
  <c r="BE19" i="1"/>
  <c r="BA47" i="10" l="1"/>
  <c r="BA48" i="10"/>
  <c r="BA49" i="10" s="1"/>
  <c r="BA62" i="10" s="1"/>
  <c r="BB46" i="10"/>
  <c r="BG55" i="10"/>
  <c r="BG59" i="10" s="1"/>
  <c r="BG60" i="10" s="1"/>
  <c r="BG61" i="10" s="1"/>
  <c r="BG21" i="10"/>
  <c r="BG26" i="10" s="1"/>
  <c r="BG29" i="10" s="1"/>
  <c r="BG30" i="10" s="1"/>
  <c r="BG31" i="10" s="1"/>
  <c r="BG40" i="10" s="1"/>
  <c r="BH19" i="10"/>
  <c r="BL25" i="10"/>
  <c r="BJ56" i="10"/>
  <c r="BK27" i="10"/>
  <c r="AX48" i="9"/>
  <c r="AX49" i="9" s="1"/>
  <c r="AX62" i="9" s="1"/>
  <c r="AY46" i="9"/>
  <c r="AX47" i="9"/>
  <c r="BL25" i="9"/>
  <c r="BK56" i="9"/>
  <c r="BL27" i="9"/>
  <c r="BD55" i="9"/>
  <c r="BD59" i="9" s="1"/>
  <c r="BD60" i="9" s="1"/>
  <c r="BD61" i="9" s="1"/>
  <c r="BE19" i="9"/>
  <c r="BD21" i="9"/>
  <c r="BD26" i="9" s="1"/>
  <c r="BD29" i="9" s="1"/>
  <c r="BD30" i="9" s="1"/>
  <c r="BD31" i="9" s="1"/>
  <c r="BD40" i="9" s="1"/>
  <c r="BD55" i="8"/>
  <c r="BD59" i="8" s="1"/>
  <c r="BD60" i="8" s="1"/>
  <c r="BD61" i="8" s="1"/>
  <c r="BE19" i="8"/>
  <c r="BD21" i="8"/>
  <c r="BD26" i="8" s="1"/>
  <c r="BD29" i="8" s="1"/>
  <c r="BD30" i="8" s="1"/>
  <c r="BD31" i="8" s="1"/>
  <c r="BD40" i="8" s="1"/>
  <c r="AW48" i="8"/>
  <c r="AW49" i="8" s="1"/>
  <c r="AW62" i="8" s="1"/>
  <c r="AW47" i="8"/>
  <c r="AX46" i="8"/>
  <c r="BL56" i="8"/>
  <c r="BM27" i="8"/>
  <c r="BL25" i="8"/>
  <c r="BL27" i="7"/>
  <c r="BK56" i="7"/>
  <c r="BB47" i="7"/>
  <c r="BC46" i="7"/>
  <c r="BB48" i="7"/>
  <c r="BB49" i="7" s="1"/>
  <c r="BB62" i="7" s="1"/>
  <c r="BD55" i="7"/>
  <c r="BD59" i="7" s="1"/>
  <c r="BD60" i="7" s="1"/>
  <c r="BD61" i="7" s="1"/>
  <c r="BD21" i="7"/>
  <c r="BD26" i="7" s="1"/>
  <c r="BD29" i="7" s="1"/>
  <c r="BD30" i="7" s="1"/>
  <c r="BD31" i="7" s="1"/>
  <c r="BD40" i="7" s="1"/>
  <c r="BE19" i="7"/>
  <c r="BK25" i="7"/>
  <c r="AV47" i="1"/>
  <c r="AV48" i="1"/>
  <c r="AV49" i="1" s="1"/>
  <c r="AV62" i="1" s="1"/>
  <c r="AW46" i="1"/>
  <c r="BE55" i="1"/>
  <c r="BE59" i="1" s="1"/>
  <c r="BE60" i="1" s="1"/>
  <c r="BE61" i="1" s="1"/>
  <c r="BF19" i="1"/>
  <c r="BE21" i="1"/>
  <c r="BE26" i="1" s="1"/>
  <c r="BE29" i="1" s="1"/>
  <c r="BE30" i="1" s="1"/>
  <c r="BE31" i="1" s="1"/>
  <c r="BE40" i="1" s="1"/>
  <c r="BL25" i="1"/>
  <c r="BJ56" i="1"/>
  <c r="BK27" i="1"/>
  <c r="BH55" i="10" l="1"/>
  <c r="BH59" i="10" s="1"/>
  <c r="BH60" i="10" s="1"/>
  <c r="BH61" i="10" s="1"/>
  <c r="BH21" i="10"/>
  <c r="BH26" i="10" s="1"/>
  <c r="BH29" i="10" s="1"/>
  <c r="BH30" i="10" s="1"/>
  <c r="BH31" i="10" s="1"/>
  <c r="BH40" i="10" s="1"/>
  <c r="BI19" i="10"/>
  <c r="BM25" i="10"/>
  <c r="BK56" i="10"/>
  <c r="BL27" i="10"/>
  <c r="BC46" i="10"/>
  <c r="BB48" i="10"/>
  <c r="BB49" i="10" s="1"/>
  <c r="BB62" i="10" s="1"/>
  <c r="BB47" i="10"/>
  <c r="BM25" i="9"/>
  <c r="BE21" i="9"/>
  <c r="BE26" i="9" s="1"/>
  <c r="BE29" i="9" s="1"/>
  <c r="BE30" i="9" s="1"/>
  <c r="BE31" i="9" s="1"/>
  <c r="BE40" i="9" s="1"/>
  <c r="BE55" i="9"/>
  <c r="BE59" i="9" s="1"/>
  <c r="BE60" i="9" s="1"/>
  <c r="BE61" i="9" s="1"/>
  <c r="BF19" i="9"/>
  <c r="AY47" i="9"/>
  <c r="AZ46" i="9"/>
  <c r="AY48" i="9"/>
  <c r="AY49" i="9" s="1"/>
  <c r="AY62" i="9" s="1"/>
  <c r="BL56" i="9"/>
  <c r="BM27" i="9"/>
  <c r="BM25" i="8"/>
  <c r="BE21" i="8"/>
  <c r="BE26" i="8" s="1"/>
  <c r="BE29" i="8" s="1"/>
  <c r="BE30" i="8" s="1"/>
  <c r="BE31" i="8" s="1"/>
  <c r="BE40" i="8" s="1"/>
  <c r="BE55" i="8"/>
  <c r="BE59" i="8" s="1"/>
  <c r="BE60" i="8" s="1"/>
  <c r="BE61" i="8" s="1"/>
  <c r="BF19" i="8"/>
  <c r="BM56" i="8"/>
  <c r="BN27" i="8"/>
  <c r="AX47" i="8"/>
  <c r="AX48" i="8"/>
  <c r="AX49" i="8" s="1"/>
  <c r="AX62" i="8" s="1"/>
  <c r="AY46" i="8"/>
  <c r="BC47" i="7"/>
  <c r="BC48" i="7"/>
  <c r="BC49" i="7" s="1"/>
  <c r="BC62" i="7" s="1"/>
  <c r="BD46" i="7"/>
  <c r="BE55" i="7"/>
  <c r="BE59" i="7" s="1"/>
  <c r="BE60" i="7" s="1"/>
  <c r="BE61" i="7" s="1"/>
  <c r="BF19" i="7"/>
  <c r="BE21" i="7"/>
  <c r="BE26" i="7" s="1"/>
  <c r="BE29" i="7" s="1"/>
  <c r="BE30" i="7" s="1"/>
  <c r="BE31" i="7" s="1"/>
  <c r="BE40" i="7" s="1"/>
  <c r="BL25" i="7"/>
  <c r="BL56" i="7"/>
  <c r="BM27" i="7"/>
  <c r="BM25" i="1"/>
  <c r="AW47" i="1"/>
  <c r="AW48" i="1"/>
  <c r="AW49" i="1" s="1"/>
  <c r="AW62" i="1" s="1"/>
  <c r="AX46" i="1"/>
  <c r="BK56" i="1"/>
  <c r="BL27" i="1"/>
  <c r="BF55" i="1"/>
  <c r="BF59" i="1" s="1"/>
  <c r="BF60" i="1" s="1"/>
  <c r="BF61" i="1" s="1"/>
  <c r="BG19" i="1"/>
  <c r="BF21" i="1"/>
  <c r="BF26" i="1" s="1"/>
  <c r="BF29" i="1" s="1"/>
  <c r="BF30" i="1" s="1"/>
  <c r="BF31" i="1" s="1"/>
  <c r="BF40" i="1" s="1"/>
  <c r="BC47" i="10" l="1"/>
  <c r="BC48" i="10"/>
  <c r="BC49" i="10" s="1"/>
  <c r="BC62" i="10" s="1"/>
  <c r="BD46" i="10"/>
  <c r="BI55" i="10"/>
  <c r="BI59" i="10" s="1"/>
  <c r="BI60" i="10" s="1"/>
  <c r="BI61" i="10" s="1"/>
  <c r="BI21" i="10"/>
  <c r="BI26" i="10" s="1"/>
  <c r="BI29" i="10" s="1"/>
  <c r="BI30" i="10" s="1"/>
  <c r="BI31" i="10" s="1"/>
  <c r="BI40" i="10" s="1"/>
  <c r="BJ19" i="10"/>
  <c r="BN25" i="10"/>
  <c r="BL56" i="10"/>
  <c r="BM27" i="10"/>
  <c r="BM56" i="9"/>
  <c r="BN27" i="9"/>
  <c r="BF55" i="9"/>
  <c r="BF59" i="9" s="1"/>
  <c r="BF60" i="9" s="1"/>
  <c r="BF61" i="9" s="1"/>
  <c r="BF21" i="9"/>
  <c r="BF26" i="9" s="1"/>
  <c r="BF29" i="9" s="1"/>
  <c r="BF30" i="9" s="1"/>
  <c r="BF31" i="9" s="1"/>
  <c r="BF40" i="9" s="1"/>
  <c r="BG19" i="9"/>
  <c r="BN25" i="9"/>
  <c r="BA46" i="9"/>
  <c r="AZ47" i="9"/>
  <c r="AZ48" i="9"/>
  <c r="AZ49" i="9" s="1"/>
  <c r="AZ62" i="9" s="1"/>
  <c r="AZ46" i="8"/>
  <c r="AY48" i="8"/>
  <c r="AY49" i="8" s="1"/>
  <c r="AY62" i="8" s="1"/>
  <c r="AY47" i="8"/>
  <c r="BF55" i="8"/>
  <c r="BF59" i="8" s="1"/>
  <c r="BF60" i="8" s="1"/>
  <c r="BF61" i="8" s="1"/>
  <c r="BG19" i="8"/>
  <c r="BF21" i="8"/>
  <c r="BF26" i="8" s="1"/>
  <c r="BF29" i="8" s="1"/>
  <c r="BF30" i="8" s="1"/>
  <c r="BF31" i="8" s="1"/>
  <c r="BF40" i="8" s="1"/>
  <c r="BN25" i="8"/>
  <c r="BN56" i="8"/>
  <c r="BO27" i="8"/>
  <c r="BD48" i="7"/>
  <c r="BD49" i="7" s="1"/>
  <c r="BD62" i="7" s="1"/>
  <c r="BE46" i="7"/>
  <c r="BD47" i="7"/>
  <c r="BM56" i="7"/>
  <c r="BN27" i="7"/>
  <c r="BF55" i="7"/>
  <c r="BF59" i="7" s="1"/>
  <c r="BF60" i="7" s="1"/>
  <c r="BF61" i="7" s="1"/>
  <c r="BF21" i="7"/>
  <c r="BF26" i="7" s="1"/>
  <c r="BF29" i="7" s="1"/>
  <c r="BF30" i="7" s="1"/>
  <c r="BF31" i="7" s="1"/>
  <c r="BF40" i="7" s="1"/>
  <c r="BG19" i="7"/>
  <c r="BM25" i="7"/>
  <c r="BN25" i="1"/>
  <c r="BL56" i="1"/>
  <c r="BM27" i="1"/>
  <c r="BH19" i="1"/>
  <c r="BG21" i="1"/>
  <c r="BG26" i="1" s="1"/>
  <c r="BG29" i="1" s="1"/>
  <c r="BG30" i="1" s="1"/>
  <c r="BG31" i="1" s="1"/>
  <c r="BG40" i="1" s="1"/>
  <c r="BG55" i="1"/>
  <c r="BG59" i="1" s="1"/>
  <c r="BG60" i="1" s="1"/>
  <c r="BG61" i="1" s="1"/>
  <c r="AX47" i="1"/>
  <c r="AX48" i="1"/>
  <c r="AX49" i="1" s="1"/>
  <c r="AX62" i="1" s="1"/>
  <c r="AY46" i="1"/>
  <c r="BJ55" i="10" l="1"/>
  <c r="BJ59" i="10" s="1"/>
  <c r="BJ60" i="10" s="1"/>
  <c r="BJ61" i="10" s="1"/>
  <c r="BK19" i="10"/>
  <c r="BJ21" i="10"/>
  <c r="BJ26" i="10" s="1"/>
  <c r="BJ29" i="10" s="1"/>
  <c r="BJ30" i="10" s="1"/>
  <c r="BJ31" i="10" s="1"/>
  <c r="BJ40" i="10" s="1"/>
  <c r="BD48" i="10"/>
  <c r="BD49" i="10" s="1"/>
  <c r="BD62" i="10" s="1"/>
  <c r="BE46" i="10"/>
  <c r="BD47" i="10"/>
  <c r="BN27" i="10"/>
  <c r="BM56" i="10"/>
  <c r="BO25" i="10"/>
  <c r="BG55" i="9"/>
  <c r="BG59" i="9" s="1"/>
  <c r="BG60" i="9" s="1"/>
  <c r="BG61" i="9" s="1"/>
  <c r="BG21" i="9"/>
  <c r="BG26" i="9" s="1"/>
  <c r="BG29" i="9" s="1"/>
  <c r="BG30" i="9" s="1"/>
  <c r="BG31" i="9" s="1"/>
  <c r="BG40" i="9" s="1"/>
  <c r="BH19" i="9"/>
  <c r="BN56" i="9"/>
  <c r="BO27" i="9"/>
  <c r="BA48" i="9"/>
  <c r="BA49" i="9" s="1"/>
  <c r="BA62" i="9" s="1"/>
  <c r="BA47" i="9"/>
  <c r="BB46" i="9"/>
  <c r="BO25" i="9"/>
  <c r="BP27" i="8"/>
  <c r="BO56" i="8"/>
  <c r="BO25" i="8"/>
  <c r="BG55" i="8"/>
  <c r="BG59" i="8" s="1"/>
  <c r="BG60" i="8" s="1"/>
  <c r="BG61" i="8" s="1"/>
  <c r="BG21" i="8"/>
  <c r="BG26" i="8" s="1"/>
  <c r="BG29" i="8" s="1"/>
  <c r="BG30" i="8" s="1"/>
  <c r="BG31" i="8" s="1"/>
  <c r="BG40" i="8" s="1"/>
  <c r="BH19" i="8"/>
  <c r="AZ48" i="8"/>
  <c r="AZ49" i="8" s="1"/>
  <c r="AZ62" i="8" s="1"/>
  <c r="AZ47" i="8"/>
  <c r="BA46" i="8"/>
  <c r="BN56" i="7"/>
  <c r="BO27" i="7"/>
  <c r="BH19" i="7"/>
  <c r="BG55" i="7"/>
  <c r="BG59" i="7" s="1"/>
  <c r="BG60" i="7" s="1"/>
  <c r="BG61" i="7" s="1"/>
  <c r="BG21" i="7"/>
  <c r="BG26" i="7" s="1"/>
  <c r="BG29" i="7" s="1"/>
  <c r="BG30" i="7" s="1"/>
  <c r="BG31" i="7" s="1"/>
  <c r="BG40" i="7" s="1"/>
  <c r="BN25" i="7"/>
  <c r="BF46" i="7"/>
  <c r="BE47" i="7"/>
  <c r="BE48" i="7"/>
  <c r="BE49" i="7" s="1"/>
  <c r="BE62" i="7" s="1"/>
  <c r="BO25" i="1"/>
  <c r="BN27" i="1"/>
  <c r="BM56" i="1"/>
  <c r="AZ46" i="1"/>
  <c r="AY48" i="1"/>
  <c r="AY49" i="1" s="1"/>
  <c r="AY62" i="1" s="1"/>
  <c r="AY47" i="1"/>
  <c r="BH21" i="1"/>
  <c r="BH26" i="1" s="1"/>
  <c r="BH29" i="1" s="1"/>
  <c r="BH30" i="1" s="1"/>
  <c r="BH31" i="1" s="1"/>
  <c r="BH40" i="1" s="1"/>
  <c r="BH55" i="1"/>
  <c r="BH59" i="1" s="1"/>
  <c r="BH60" i="1" s="1"/>
  <c r="BH61" i="1" s="1"/>
  <c r="BI19" i="1"/>
  <c r="BE48" i="10" l="1"/>
  <c r="BE49" i="10" s="1"/>
  <c r="BE62" i="10" s="1"/>
  <c r="BE47" i="10"/>
  <c r="BF46" i="10"/>
  <c r="BP25" i="10"/>
  <c r="BN56" i="10"/>
  <c r="BO27" i="10"/>
  <c r="BK55" i="10"/>
  <c r="BK59" i="10" s="1"/>
  <c r="BK60" i="10" s="1"/>
  <c r="BK61" i="10" s="1"/>
  <c r="BK21" i="10"/>
  <c r="BK26" i="10" s="1"/>
  <c r="BK29" i="10" s="1"/>
  <c r="BK30" i="10" s="1"/>
  <c r="BK31" i="10" s="1"/>
  <c r="BK40" i="10" s="1"/>
  <c r="BL19" i="10"/>
  <c r="BP25" i="9"/>
  <c r="BI19" i="9"/>
  <c r="BH55" i="9"/>
  <c r="BH59" i="9" s="1"/>
  <c r="BH60" i="9" s="1"/>
  <c r="BH61" i="9" s="1"/>
  <c r="BH21" i="9"/>
  <c r="BH26" i="9" s="1"/>
  <c r="BH29" i="9" s="1"/>
  <c r="BH30" i="9" s="1"/>
  <c r="BH31" i="9" s="1"/>
  <c r="BH40" i="9" s="1"/>
  <c r="BO56" i="9"/>
  <c r="BP27" i="9"/>
  <c r="BB47" i="9"/>
  <c r="BB48" i="9"/>
  <c r="BB49" i="9" s="1"/>
  <c r="BB62" i="9" s="1"/>
  <c r="BC46" i="9"/>
  <c r="BP25" i="8"/>
  <c r="BB46" i="8"/>
  <c r="BA48" i="8"/>
  <c r="BA49" i="8" s="1"/>
  <c r="BA62" i="8" s="1"/>
  <c r="BA47" i="8"/>
  <c r="BI19" i="8"/>
  <c r="BH55" i="8"/>
  <c r="BH59" i="8" s="1"/>
  <c r="BH60" i="8" s="1"/>
  <c r="BH61" i="8" s="1"/>
  <c r="BH21" i="8"/>
  <c r="BH26" i="8" s="1"/>
  <c r="BH29" i="8" s="1"/>
  <c r="BH30" i="8" s="1"/>
  <c r="BH31" i="8" s="1"/>
  <c r="BH40" i="8" s="1"/>
  <c r="BP56" i="8"/>
  <c r="BQ27" i="8"/>
  <c r="BH55" i="7"/>
  <c r="BH59" i="7" s="1"/>
  <c r="BH60" i="7" s="1"/>
  <c r="BH61" i="7" s="1"/>
  <c r="BH21" i="7"/>
  <c r="BH26" i="7" s="1"/>
  <c r="BH29" i="7" s="1"/>
  <c r="BH30" i="7" s="1"/>
  <c r="BH31" i="7" s="1"/>
  <c r="BH40" i="7" s="1"/>
  <c r="BI19" i="7"/>
  <c r="BG46" i="7"/>
  <c r="BF47" i="7"/>
  <c r="BF48" i="7"/>
  <c r="BF49" i="7" s="1"/>
  <c r="BF62" i="7" s="1"/>
  <c r="BP27" i="7"/>
  <c r="BO56" i="7"/>
  <c r="BO25" i="7"/>
  <c r="BI21" i="1"/>
  <c r="BI26" i="1" s="1"/>
  <c r="BI29" i="1" s="1"/>
  <c r="BI30" i="1" s="1"/>
  <c r="BI31" i="1" s="1"/>
  <c r="BI40" i="1" s="1"/>
  <c r="BI55" i="1"/>
  <c r="BI59" i="1" s="1"/>
  <c r="BI60" i="1" s="1"/>
  <c r="BI61" i="1" s="1"/>
  <c r="BJ19" i="1"/>
  <c r="BN56" i="1"/>
  <c r="BO27" i="1"/>
  <c r="AZ48" i="1"/>
  <c r="AZ49" i="1" s="1"/>
  <c r="AZ62" i="1" s="1"/>
  <c r="BA46" i="1"/>
  <c r="AZ47" i="1"/>
  <c r="BP25" i="1"/>
  <c r="BL21" i="10" l="1"/>
  <c r="BL26" i="10" s="1"/>
  <c r="BL29" i="10" s="1"/>
  <c r="BL30" i="10" s="1"/>
  <c r="BL31" i="10" s="1"/>
  <c r="BL40" i="10" s="1"/>
  <c r="BL55" i="10"/>
  <c r="BL59" i="10" s="1"/>
  <c r="BL60" i="10" s="1"/>
  <c r="BL61" i="10" s="1"/>
  <c r="BM19" i="10"/>
  <c r="BG46" i="10"/>
  <c r="BF47" i="10"/>
  <c r="BF48" i="10"/>
  <c r="BF49" i="10" s="1"/>
  <c r="BF62" i="10" s="1"/>
  <c r="BQ25" i="10"/>
  <c r="BO56" i="10"/>
  <c r="BP27" i="10"/>
  <c r="BI55" i="9"/>
  <c r="BI59" i="9" s="1"/>
  <c r="BI60" i="9" s="1"/>
  <c r="BI61" i="9" s="1"/>
  <c r="BI21" i="9"/>
  <c r="BI26" i="9" s="1"/>
  <c r="BI29" i="9" s="1"/>
  <c r="BI30" i="9" s="1"/>
  <c r="BI31" i="9" s="1"/>
  <c r="BI40" i="9" s="1"/>
  <c r="BJ19" i="9"/>
  <c r="BQ25" i="9"/>
  <c r="BC48" i="9"/>
  <c r="BC49" i="9" s="1"/>
  <c r="BC62" i="9" s="1"/>
  <c r="BC47" i="9"/>
  <c r="BD46" i="9"/>
  <c r="BP56" i="9"/>
  <c r="BQ27" i="9"/>
  <c r="BQ25" i="8"/>
  <c r="BQ56" i="8"/>
  <c r="BR27" i="8"/>
  <c r="BB47" i="8"/>
  <c r="BC46" i="8"/>
  <c r="BB48" i="8"/>
  <c r="BB49" i="8" s="1"/>
  <c r="BB62" i="8" s="1"/>
  <c r="BI55" i="8"/>
  <c r="BI59" i="8" s="1"/>
  <c r="BI60" i="8" s="1"/>
  <c r="BI61" i="8" s="1"/>
  <c r="BJ19" i="8"/>
  <c r="BI21" i="8"/>
  <c r="BI26" i="8" s="1"/>
  <c r="BI29" i="8" s="1"/>
  <c r="BI30" i="8" s="1"/>
  <c r="BI31" i="8" s="1"/>
  <c r="BI40" i="8" s="1"/>
  <c r="BP25" i="7"/>
  <c r="BI55" i="7"/>
  <c r="BI59" i="7" s="1"/>
  <c r="BI60" i="7" s="1"/>
  <c r="BI61" i="7" s="1"/>
  <c r="BI21" i="7"/>
  <c r="BI26" i="7" s="1"/>
  <c r="BI29" i="7" s="1"/>
  <c r="BI30" i="7" s="1"/>
  <c r="BI31" i="7" s="1"/>
  <c r="BI40" i="7" s="1"/>
  <c r="BJ19" i="7"/>
  <c r="BG48" i="7"/>
  <c r="BG49" i="7" s="1"/>
  <c r="BG62" i="7" s="1"/>
  <c r="BG47" i="7"/>
  <c r="BH46" i="7"/>
  <c r="BP56" i="7"/>
  <c r="BQ27" i="7"/>
  <c r="BJ21" i="1"/>
  <c r="BJ26" i="1" s="1"/>
  <c r="BJ29" i="1" s="1"/>
  <c r="BJ30" i="1" s="1"/>
  <c r="BJ31" i="1" s="1"/>
  <c r="BJ40" i="1" s="1"/>
  <c r="BJ55" i="1"/>
  <c r="BJ59" i="1" s="1"/>
  <c r="BJ60" i="1" s="1"/>
  <c r="BJ61" i="1" s="1"/>
  <c r="BK19" i="1"/>
  <c r="BP27" i="1"/>
  <c r="BO56" i="1"/>
  <c r="BQ25" i="1"/>
  <c r="BB46" i="1"/>
  <c r="BA47" i="1"/>
  <c r="BA48" i="1"/>
  <c r="BA49" i="1" s="1"/>
  <c r="BA62" i="1" s="1"/>
  <c r="BG47" i="10" l="1"/>
  <c r="BG48" i="10"/>
  <c r="BG49" i="10" s="1"/>
  <c r="BG62" i="10" s="1"/>
  <c r="BH46" i="10"/>
  <c r="BP56" i="10"/>
  <c r="BQ27" i="10"/>
  <c r="BR25" i="10"/>
  <c r="BM55" i="10"/>
  <c r="BM59" i="10" s="1"/>
  <c r="BM60" i="10" s="1"/>
  <c r="BM61" i="10" s="1"/>
  <c r="BM21" i="10"/>
  <c r="BM26" i="10" s="1"/>
  <c r="BM29" i="10" s="1"/>
  <c r="BM30" i="10" s="1"/>
  <c r="BM31" i="10" s="1"/>
  <c r="BM40" i="10" s="1"/>
  <c r="BN19" i="10"/>
  <c r="BQ56" i="9"/>
  <c r="BR27" i="9"/>
  <c r="BR25" i="9"/>
  <c r="BJ55" i="9"/>
  <c r="BJ59" i="9" s="1"/>
  <c r="BJ60" i="9" s="1"/>
  <c r="BJ61" i="9" s="1"/>
  <c r="BK19" i="9"/>
  <c r="BJ21" i="9"/>
  <c r="BJ26" i="9" s="1"/>
  <c r="BJ29" i="9" s="1"/>
  <c r="BJ30" i="9" s="1"/>
  <c r="BJ31" i="9" s="1"/>
  <c r="BJ40" i="9" s="1"/>
  <c r="BD48" i="9"/>
  <c r="BD49" i="9" s="1"/>
  <c r="BD62" i="9" s="1"/>
  <c r="BD47" i="9"/>
  <c r="BE46" i="9"/>
  <c r="BR25" i="8"/>
  <c r="BR56" i="8"/>
  <c r="BS27" i="8"/>
  <c r="BJ55" i="8"/>
  <c r="BJ59" i="8" s="1"/>
  <c r="BJ60" i="8" s="1"/>
  <c r="BJ61" i="8" s="1"/>
  <c r="BK19" i="8"/>
  <c r="BJ21" i="8"/>
  <c r="BJ26" i="8" s="1"/>
  <c r="BJ29" i="8" s="1"/>
  <c r="BJ30" i="8" s="1"/>
  <c r="BJ31" i="8" s="1"/>
  <c r="BJ40" i="8" s="1"/>
  <c r="BC48" i="8"/>
  <c r="BC49" i="8" s="1"/>
  <c r="BC62" i="8" s="1"/>
  <c r="BD46" i="8"/>
  <c r="BC47" i="8"/>
  <c r="BQ56" i="7"/>
  <c r="BR27" i="7"/>
  <c r="BJ55" i="7"/>
  <c r="BJ59" i="7" s="1"/>
  <c r="BJ60" i="7" s="1"/>
  <c r="BJ61" i="7" s="1"/>
  <c r="BJ21" i="7"/>
  <c r="BJ26" i="7" s="1"/>
  <c r="BJ29" i="7" s="1"/>
  <c r="BJ30" i="7" s="1"/>
  <c r="BJ31" i="7" s="1"/>
  <c r="BJ40" i="7" s="1"/>
  <c r="BK19" i="7"/>
  <c r="BH47" i="7"/>
  <c r="BH48" i="7"/>
  <c r="BH49" i="7" s="1"/>
  <c r="BH62" i="7" s="1"/>
  <c r="BI46" i="7"/>
  <c r="BQ25" i="7"/>
  <c r="BL19" i="1"/>
  <c r="BK55" i="1"/>
  <c r="BK59" i="1" s="1"/>
  <c r="BK60" i="1" s="1"/>
  <c r="BK61" i="1" s="1"/>
  <c r="BK21" i="1"/>
  <c r="BK26" i="1" s="1"/>
  <c r="BK29" i="1" s="1"/>
  <c r="BK30" i="1" s="1"/>
  <c r="BK31" i="1" s="1"/>
  <c r="BK40" i="1" s="1"/>
  <c r="BB47" i="1"/>
  <c r="BB48" i="1"/>
  <c r="BB49" i="1" s="1"/>
  <c r="BB62" i="1" s="1"/>
  <c r="BC46" i="1"/>
  <c r="BP56" i="1"/>
  <c r="BQ27" i="1"/>
  <c r="BR25" i="1"/>
  <c r="BH47" i="10" l="1"/>
  <c r="BH48" i="10"/>
  <c r="BH49" i="10" s="1"/>
  <c r="BH62" i="10" s="1"/>
  <c r="BI46" i="10"/>
  <c r="BN21" i="10"/>
  <c r="BN26" i="10" s="1"/>
  <c r="BN29" i="10" s="1"/>
  <c r="BN30" i="10" s="1"/>
  <c r="BN31" i="10" s="1"/>
  <c r="BN40" i="10" s="1"/>
  <c r="BN55" i="10"/>
  <c r="BN59" i="10" s="1"/>
  <c r="BN60" i="10" s="1"/>
  <c r="BN61" i="10" s="1"/>
  <c r="BO19" i="10"/>
  <c r="BQ56" i="10"/>
  <c r="BR27" i="10"/>
  <c r="BS25" i="10"/>
  <c r="BS25" i="9"/>
  <c r="BR56" i="9"/>
  <c r="BS27" i="9"/>
  <c r="BE47" i="9"/>
  <c r="BF46" i="9"/>
  <c r="BE48" i="9"/>
  <c r="BE49" i="9" s="1"/>
  <c r="BE62" i="9" s="1"/>
  <c r="BK55" i="9"/>
  <c r="BK59" i="9" s="1"/>
  <c r="BK60" i="9" s="1"/>
  <c r="BK61" i="9" s="1"/>
  <c r="BK21" i="9"/>
  <c r="BK26" i="9" s="1"/>
  <c r="BK29" i="9" s="1"/>
  <c r="BK30" i="9" s="1"/>
  <c r="BK31" i="9" s="1"/>
  <c r="BK40" i="9" s="1"/>
  <c r="BL19" i="9"/>
  <c r="BD47" i="8"/>
  <c r="BD48" i="8"/>
  <c r="BD49" i="8" s="1"/>
  <c r="BD62" i="8" s="1"/>
  <c r="BE46" i="8"/>
  <c r="BS56" i="8"/>
  <c r="BT27" i="8"/>
  <c r="BT56" i="8" s="1"/>
  <c r="BS25" i="8"/>
  <c r="BK55" i="8"/>
  <c r="BK59" i="8" s="1"/>
  <c r="BK60" i="8" s="1"/>
  <c r="BK61" i="8" s="1"/>
  <c r="BK21" i="8"/>
  <c r="BK26" i="8" s="1"/>
  <c r="BK29" i="8" s="1"/>
  <c r="BK30" i="8" s="1"/>
  <c r="BK31" i="8" s="1"/>
  <c r="BK40" i="8" s="1"/>
  <c r="BL19" i="8"/>
  <c r="BL19" i="7"/>
  <c r="BK55" i="7"/>
  <c r="BK59" i="7" s="1"/>
  <c r="BK60" i="7" s="1"/>
  <c r="BK61" i="7" s="1"/>
  <c r="BK21" i="7"/>
  <c r="BK26" i="7" s="1"/>
  <c r="BK29" i="7" s="1"/>
  <c r="BK30" i="7" s="1"/>
  <c r="BK31" i="7" s="1"/>
  <c r="BK40" i="7" s="1"/>
  <c r="BR25" i="7"/>
  <c r="BJ46" i="7"/>
  <c r="BI48" i="7"/>
  <c r="BI49" i="7" s="1"/>
  <c r="BI62" i="7" s="1"/>
  <c r="BI47" i="7"/>
  <c r="BR56" i="7"/>
  <c r="BS27" i="7"/>
  <c r="BC47" i="1"/>
  <c r="BC48" i="1"/>
  <c r="BC49" i="1" s="1"/>
  <c r="BC62" i="1" s="1"/>
  <c r="BD46" i="1"/>
  <c r="BL55" i="1"/>
  <c r="BL59" i="1" s="1"/>
  <c r="BL60" i="1" s="1"/>
  <c r="BL61" i="1" s="1"/>
  <c r="BM19" i="1"/>
  <c r="BL21" i="1"/>
  <c r="BL26" i="1" s="1"/>
  <c r="BL29" i="1" s="1"/>
  <c r="BL30" i="1" s="1"/>
  <c r="BL31" i="1" s="1"/>
  <c r="BL40" i="1" s="1"/>
  <c r="BQ56" i="1"/>
  <c r="BR27" i="1"/>
  <c r="BS25" i="1"/>
  <c r="BT25" i="10" l="1"/>
  <c r="BI47" i="10"/>
  <c r="BI48" i="10"/>
  <c r="BI49" i="10" s="1"/>
  <c r="BI62" i="10" s="1"/>
  <c r="BJ46" i="10"/>
  <c r="BR56" i="10"/>
  <c r="BS27" i="10"/>
  <c r="BO55" i="10"/>
  <c r="BO59" i="10" s="1"/>
  <c r="BO60" i="10" s="1"/>
  <c r="BO61" i="10" s="1"/>
  <c r="BO21" i="10"/>
  <c r="BO26" i="10" s="1"/>
  <c r="BO29" i="10" s="1"/>
  <c r="BO30" i="10" s="1"/>
  <c r="BO31" i="10" s="1"/>
  <c r="BO40" i="10" s="1"/>
  <c r="BP19" i="10"/>
  <c r="BT27" i="9"/>
  <c r="BT56" i="9" s="1"/>
  <c r="BS56" i="9"/>
  <c r="BL55" i="9"/>
  <c r="BL59" i="9" s="1"/>
  <c r="BL60" i="9" s="1"/>
  <c r="BL61" i="9" s="1"/>
  <c r="BL21" i="9"/>
  <c r="BL26" i="9" s="1"/>
  <c r="BL29" i="9" s="1"/>
  <c r="BL30" i="9" s="1"/>
  <c r="BL31" i="9" s="1"/>
  <c r="BL40" i="9" s="1"/>
  <c r="BM19" i="9"/>
  <c r="BG46" i="9"/>
  <c r="BF48" i="9"/>
  <c r="BF49" i="9" s="1"/>
  <c r="BF62" i="9" s="1"/>
  <c r="BF47" i="9"/>
  <c r="BT25" i="9"/>
  <c r="BL55" i="8"/>
  <c r="BL59" i="8" s="1"/>
  <c r="BL60" i="8" s="1"/>
  <c r="BL61" i="8" s="1"/>
  <c r="BM19" i="8"/>
  <c r="BL21" i="8"/>
  <c r="BL26" i="8" s="1"/>
  <c r="BL29" i="8" s="1"/>
  <c r="BL30" i="8" s="1"/>
  <c r="BL31" i="8" s="1"/>
  <c r="BL40" i="8" s="1"/>
  <c r="BT25" i="8"/>
  <c r="BE47" i="8"/>
  <c r="BF46" i="8"/>
  <c r="BE48" i="8"/>
  <c r="BE49" i="8" s="1"/>
  <c r="BE62" i="8" s="1"/>
  <c r="BS56" i="7"/>
  <c r="BT27" i="7"/>
  <c r="BT56" i="7" s="1"/>
  <c r="BS25" i="7"/>
  <c r="BJ48" i="7"/>
  <c r="BJ49" i="7" s="1"/>
  <c r="BJ62" i="7" s="1"/>
  <c r="BJ47" i="7"/>
  <c r="BK46" i="7"/>
  <c r="BL55" i="7"/>
  <c r="BL59" i="7" s="1"/>
  <c r="BL60" i="7" s="1"/>
  <c r="BL61" i="7" s="1"/>
  <c r="BM19" i="7"/>
  <c r="BL21" i="7"/>
  <c r="BL26" i="7" s="1"/>
  <c r="BL29" i="7" s="1"/>
  <c r="BL30" i="7" s="1"/>
  <c r="BL31" i="7" s="1"/>
  <c r="BL40" i="7" s="1"/>
  <c r="BD47" i="1"/>
  <c r="BD48" i="1"/>
  <c r="BD49" i="1" s="1"/>
  <c r="BD62" i="1" s="1"/>
  <c r="BE46" i="1"/>
  <c r="BT25" i="1"/>
  <c r="BR56" i="1"/>
  <c r="BS27" i="1"/>
  <c r="BN19" i="1"/>
  <c r="BM21" i="1"/>
  <c r="BM26" i="1" s="1"/>
  <c r="BM29" i="1" s="1"/>
  <c r="BM30" i="1" s="1"/>
  <c r="BM31" i="1" s="1"/>
  <c r="BM40" i="1" s="1"/>
  <c r="BM55" i="1"/>
  <c r="BM59" i="1" s="1"/>
  <c r="BM60" i="1" s="1"/>
  <c r="BM61" i="1" s="1"/>
  <c r="BJ48" i="10" l="1"/>
  <c r="BJ49" i="10" s="1"/>
  <c r="BJ62" i="10" s="1"/>
  <c r="BJ47" i="10"/>
  <c r="BK46" i="10"/>
  <c r="BS56" i="10"/>
  <c r="BT27" i="10"/>
  <c r="BT56" i="10" s="1"/>
  <c r="BP55" i="10"/>
  <c r="BP59" i="10" s="1"/>
  <c r="BP60" i="10" s="1"/>
  <c r="BP61" i="10" s="1"/>
  <c r="BQ19" i="10"/>
  <c r="BP21" i="10"/>
  <c r="BP26" i="10" s="1"/>
  <c r="BP29" i="10" s="1"/>
  <c r="BP30" i="10" s="1"/>
  <c r="BP31" i="10" s="1"/>
  <c r="BP40" i="10" s="1"/>
  <c r="BG48" i="9"/>
  <c r="BG49" i="9" s="1"/>
  <c r="BG62" i="9" s="1"/>
  <c r="BH46" i="9"/>
  <c r="BG47" i="9"/>
  <c r="BM55" i="9"/>
  <c r="BM59" i="9" s="1"/>
  <c r="BM60" i="9" s="1"/>
  <c r="BM61" i="9" s="1"/>
  <c r="BM21" i="9"/>
  <c r="BM26" i="9" s="1"/>
  <c r="BM29" i="9" s="1"/>
  <c r="BM30" i="9" s="1"/>
  <c r="BM31" i="9" s="1"/>
  <c r="BM40" i="9" s="1"/>
  <c r="BN19" i="9"/>
  <c r="BF48" i="8"/>
  <c r="BF49" i="8" s="1"/>
  <c r="BF62" i="8" s="1"/>
  <c r="BG46" i="8"/>
  <c r="BF47" i="8"/>
  <c r="BM55" i="8"/>
  <c r="BM59" i="8" s="1"/>
  <c r="BM60" i="8" s="1"/>
  <c r="BM61" i="8" s="1"/>
  <c r="BN19" i="8"/>
  <c r="BM21" i="8"/>
  <c r="BM26" i="8" s="1"/>
  <c r="BM29" i="8" s="1"/>
  <c r="BM30" i="8" s="1"/>
  <c r="BM31" i="8" s="1"/>
  <c r="BM40" i="8" s="1"/>
  <c r="BT25" i="7"/>
  <c r="BN19" i="7"/>
  <c r="BM21" i="7"/>
  <c r="BM26" i="7" s="1"/>
  <c r="BM29" i="7" s="1"/>
  <c r="BM30" i="7" s="1"/>
  <c r="BM31" i="7" s="1"/>
  <c r="BM40" i="7" s="1"/>
  <c r="BM55" i="7"/>
  <c r="BM59" i="7" s="1"/>
  <c r="BM60" i="7" s="1"/>
  <c r="BM61" i="7" s="1"/>
  <c r="BL46" i="7"/>
  <c r="BK48" i="7"/>
  <c r="BK49" i="7" s="1"/>
  <c r="BK62" i="7" s="1"/>
  <c r="BK47" i="7"/>
  <c r="BE48" i="1"/>
  <c r="BE49" i="1" s="1"/>
  <c r="BE62" i="1" s="1"/>
  <c r="BF46" i="1"/>
  <c r="BE47" i="1"/>
  <c r="BS56" i="1"/>
  <c r="BT27" i="1"/>
  <c r="BT56" i="1" s="1"/>
  <c r="BN55" i="1"/>
  <c r="BN59" i="1" s="1"/>
  <c r="BN60" i="1" s="1"/>
  <c r="BN61" i="1" s="1"/>
  <c r="BN21" i="1"/>
  <c r="BN26" i="1" s="1"/>
  <c r="BN29" i="1" s="1"/>
  <c r="BN30" i="1" s="1"/>
  <c r="BN31" i="1" s="1"/>
  <c r="BN40" i="1" s="1"/>
  <c r="BO19" i="1"/>
  <c r="BQ55" i="10" l="1"/>
  <c r="BQ59" i="10" s="1"/>
  <c r="BQ60" i="10" s="1"/>
  <c r="BQ61" i="10" s="1"/>
  <c r="BR19" i="10"/>
  <c r="BQ21" i="10"/>
  <c r="BQ26" i="10" s="1"/>
  <c r="BQ29" i="10" s="1"/>
  <c r="BQ30" i="10" s="1"/>
  <c r="BQ31" i="10" s="1"/>
  <c r="BQ40" i="10" s="1"/>
  <c r="BK48" i="10"/>
  <c r="BK49" i="10" s="1"/>
  <c r="BK62" i="10" s="1"/>
  <c r="BK47" i="10"/>
  <c r="BL46" i="10"/>
  <c r="BI46" i="9"/>
  <c r="BH47" i="9"/>
  <c r="BH48" i="9"/>
  <c r="BH49" i="9" s="1"/>
  <c r="BH62" i="9" s="1"/>
  <c r="BN55" i="9"/>
  <c r="BN59" i="9" s="1"/>
  <c r="BN60" i="9" s="1"/>
  <c r="BN61" i="9" s="1"/>
  <c r="BO19" i="9"/>
  <c r="BN21" i="9"/>
  <c r="BN26" i="9" s="1"/>
  <c r="BN29" i="9" s="1"/>
  <c r="BN30" i="9" s="1"/>
  <c r="BN31" i="9" s="1"/>
  <c r="BN40" i="9" s="1"/>
  <c r="BH46" i="8"/>
  <c r="BG47" i="8"/>
  <c r="BG48" i="8"/>
  <c r="BG49" i="8" s="1"/>
  <c r="BG62" i="8" s="1"/>
  <c r="BN55" i="8"/>
  <c r="BN59" i="8" s="1"/>
  <c r="BN60" i="8" s="1"/>
  <c r="BN61" i="8" s="1"/>
  <c r="BO19" i="8"/>
  <c r="BN21" i="8"/>
  <c r="BN26" i="8" s="1"/>
  <c r="BN29" i="8" s="1"/>
  <c r="BN30" i="8" s="1"/>
  <c r="BN31" i="8" s="1"/>
  <c r="BN40" i="8" s="1"/>
  <c r="BN55" i="7"/>
  <c r="BN59" i="7" s="1"/>
  <c r="BN60" i="7" s="1"/>
  <c r="BN61" i="7" s="1"/>
  <c r="BO19" i="7"/>
  <c r="BN21" i="7"/>
  <c r="BN26" i="7" s="1"/>
  <c r="BN29" i="7" s="1"/>
  <c r="BN30" i="7" s="1"/>
  <c r="BN31" i="7" s="1"/>
  <c r="BN40" i="7" s="1"/>
  <c r="BL47" i="7"/>
  <c r="BL48" i="7"/>
  <c r="BL49" i="7" s="1"/>
  <c r="BL62" i="7" s="1"/>
  <c r="BM46" i="7"/>
  <c r="BF48" i="1"/>
  <c r="BF49" i="1" s="1"/>
  <c r="BF62" i="1" s="1"/>
  <c r="BG46" i="1"/>
  <c r="BF47" i="1"/>
  <c r="BO21" i="1"/>
  <c r="BO26" i="1" s="1"/>
  <c r="BO29" i="1" s="1"/>
  <c r="BO30" i="1" s="1"/>
  <c r="BO31" i="1" s="1"/>
  <c r="BO40" i="1" s="1"/>
  <c r="BO55" i="1"/>
  <c r="BO59" i="1" s="1"/>
  <c r="BO60" i="1" s="1"/>
  <c r="BO61" i="1" s="1"/>
  <c r="BP19" i="1"/>
  <c r="BR55" i="10" l="1"/>
  <c r="BR59" i="10" s="1"/>
  <c r="BR60" i="10" s="1"/>
  <c r="BR61" i="10" s="1"/>
  <c r="BR21" i="10"/>
  <c r="BR26" i="10" s="1"/>
  <c r="BR29" i="10" s="1"/>
  <c r="BR30" i="10" s="1"/>
  <c r="BR31" i="10" s="1"/>
  <c r="BR40" i="10" s="1"/>
  <c r="BS19" i="10"/>
  <c r="BM46" i="10"/>
  <c r="BL47" i="10"/>
  <c r="BL48" i="10"/>
  <c r="BL49" i="10" s="1"/>
  <c r="BL62" i="10" s="1"/>
  <c r="BO55" i="9"/>
  <c r="BO59" i="9" s="1"/>
  <c r="BO60" i="9" s="1"/>
  <c r="BO61" i="9" s="1"/>
  <c r="BO21" i="9"/>
  <c r="BO26" i="9" s="1"/>
  <c r="BO29" i="9" s="1"/>
  <c r="BO30" i="9" s="1"/>
  <c r="BO31" i="9" s="1"/>
  <c r="BO40" i="9" s="1"/>
  <c r="BP19" i="9"/>
  <c r="BI48" i="9"/>
  <c r="BI49" i="9" s="1"/>
  <c r="BI62" i="9" s="1"/>
  <c r="BI47" i="9"/>
  <c r="BJ46" i="9"/>
  <c r="BO55" i="8"/>
  <c r="BO59" i="8" s="1"/>
  <c r="BO60" i="8" s="1"/>
  <c r="BO61" i="8" s="1"/>
  <c r="BO21" i="8"/>
  <c r="BO26" i="8" s="1"/>
  <c r="BO29" i="8" s="1"/>
  <c r="BO30" i="8" s="1"/>
  <c r="BO31" i="8" s="1"/>
  <c r="BO40" i="8" s="1"/>
  <c r="BP19" i="8"/>
  <c r="BH48" i="8"/>
  <c r="BH49" i="8" s="1"/>
  <c r="BH62" i="8" s="1"/>
  <c r="BI46" i="8"/>
  <c r="BH47" i="8"/>
  <c r="BO55" i="7"/>
  <c r="BO59" i="7" s="1"/>
  <c r="BO60" i="7" s="1"/>
  <c r="BO61" i="7" s="1"/>
  <c r="BP19" i="7"/>
  <c r="BO21" i="7"/>
  <c r="BO26" i="7" s="1"/>
  <c r="BO29" i="7" s="1"/>
  <c r="BO30" i="7" s="1"/>
  <c r="BO31" i="7" s="1"/>
  <c r="BO40" i="7" s="1"/>
  <c r="BM48" i="7"/>
  <c r="BM49" i="7" s="1"/>
  <c r="BM62" i="7" s="1"/>
  <c r="BN46" i="7"/>
  <c r="BM47" i="7"/>
  <c r="BH46" i="1"/>
  <c r="BG47" i="1"/>
  <c r="BG48" i="1"/>
  <c r="BG49" i="1" s="1"/>
  <c r="BG62" i="1" s="1"/>
  <c r="BP21" i="1"/>
  <c r="BP26" i="1" s="1"/>
  <c r="BP29" i="1" s="1"/>
  <c r="BP30" i="1" s="1"/>
  <c r="BP31" i="1" s="1"/>
  <c r="BP40" i="1" s="1"/>
  <c r="BP55" i="1"/>
  <c r="BP59" i="1" s="1"/>
  <c r="BP60" i="1" s="1"/>
  <c r="BP61" i="1" s="1"/>
  <c r="BQ19" i="1"/>
  <c r="BS55" i="10" l="1"/>
  <c r="BS59" i="10" s="1"/>
  <c r="BS60" i="10" s="1"/>
  <c r="BS61" i="10" s="1"/>
  <c r="BS21" i="10"/>
  <c r="BS26" i="10" s="1"/>
  <c r="BS29" i="10" s="1"/>
  <c r="BS30" i="10" s="1"/>
  <c r="BS31" i="10" s="1"/>
  <c r="BS40" i="10" s="1"/>
  <c r="BT19" i="10"/>
  <c r="BM47" i="10"/>
  <c r="BM48" i="10"/>
  <c r="BM49" i="10" s="1"/>
  <c r="BM62" i="10" s="1"/>
  <c r="BN46" i="10"/>
  <c r="BJ48" i="9"/>
  <c r="BJ49" i="9" s="1"/>
  <c r="BJ62" i="9" s="1"/>
  <c r="BJ47" i="9"/>
  <c r="BK46" i="9"/>
  <c r="BP55" i="9"/>
  <c r="BP59" i="9" s="1"/>
  <c r="BP60" i="9" s="1"/>
  <c r="BP61" i="9" s="1"/>
  <c r="BQ19" i="9"/>
  <c r="BP21" i="9"/>
  <c r="BP26" i="9" s="1"/>
  <c r="BP29" i="9" s="1"/>
  <c r="BP30" i="9" s="1"/>
  <c r="BP31" i="9" s="1"/>
  <c r="BP40" i="9" s="1"/>
  <c r="BP55" i="8"/>
  <c r="BP59" i="8" s="1"/>
  <c r="BP60" i="8" s="1"/>
  <c r="BP61" i="8" s="1"/>
  <c r="BQ19" i="8"/>
  <c r="BP21" i="8"/>
  <c r="BP26" i="8" s="1"/>
  <c r="BP29" i="8" s="1"/>
  <c r="BP30" i="8" s="1"/>
  <c r="BP31" i="8" s="1"/>
  <c r="BP40" i="8" s="1"/>
  <c r="BI47" i="8"/>
  <c r="BI48" i="8"/>
  <c r="BI49" i="8" s="1"/>
  <c r="BI62" i="8" s="1"/>
  <c r="BJ46" i="8"/>
  <c r="BN47" i="7"/>
  <c r="BN48" i="7"/>
  <c r="BN49" i="7" s="1"/>
  <c r="BN62" i="7" s="1"/>
  <c r="BO46" i="7"/>
  <c r="BP55" i="7"/>
  <c r="BP59" i="7" s="1"/>
  <c r="BP60" i="7" s="1"/>
  <c r="BP61" i="7" s="1"/>
  <c r="BP21" i="7"/>
  <c r="BP26" i="7" s="1"/>
  <c r="BP29" i="7" s="1"/>
  <c r="BP30" i="7" s="1"/>
  <c r="BP31" i="7" s="1"/>
  <c r="BP40" i="7" s="1"/>
  <c r="BQ19" i="7"/>
  <c r="BQ55" i="1"/>
  <c r="BQ59" i="1" s="1"/>
  <c r="BQ60" i="1" s="1"/>
  <c r="BQ61" i="1" s="1"/>
  <c r="BR19" i="1"/>
  <c r="BQ21" i="1"/>
  <c r="BQ26" i="1" s="1"/>
  <c r="BQ29" i="1" s="1"/>
  <c r="BQ30" i="1" s="1"/>
  <c r="BQ31" i="1" s="1"/>
  <c r="BQ40" i="1" s="1"/>
  <c r="BH47" i="1"/>
  <c r="BH48" i="1"/>
  <c r="BH49" i="1" s="1"/>
  <c r="BH62" i="1" s="1"/>
  <c r="BI46" i="1"/>
  <c r="BT55" i="10" l="1"/>
  <c r="BT59" i="10" s="1"/>
  <c r="BT60" i="10" s="1"/>
  <c r="BT61" i="10" s="1"/>
  <c r="BT21" i="10"/>
  <c r="BT26" i="10" s="1"/>
  <c r="BT29" i="10" s="1"/>
  <c r="BT30" i="10" s="1"/>
  <c r="BT31" i="10" s="1"/>
  <c r="BT40" i="10" s="1"/>
  <c r="BN47" i="10"/>
  <c r="BN48" i="10"/>
  <c r="BN49" i="10" s="1"/>
  <c r="BN62" i="10" s="1"/>
  <c r="BO46" i="10"/>
  <c r="BK47" i="9"/>
  <c r="BL46" i="9"/>
  <c r="BK48" i="9"/>
  <c r="BK49" i="9" s="1"/>
  <c r="BK62" i="9" s="1"/>
  <c r="BQ55" i="9"/>
  <c r="BQ59" i="9" s="1"/>
  <c r="BQ60" i="9" s="1"/>
  <c r="BQ61" i="9" s="1"/>
  <c r="BQ21" i="9"/>
  <c r="BQ26" i="9" s="1"/>
  <c r="BQ29" i="9" s="1"/>
  <c r="BQ30" i="9" s="1"/>
  <c r="BQ31" i="9" s="1"/>
  <c r="BQ40" i="9" s="1"/>
  <c r="BR19" i="9"/>
  <c r="BJ47" i="8"/>
  <c r="BJ48" i="8"/>
  <c r="BJ49" i="8" s="1"/>
  <c r="BJ62" i="8" s="1"/>
  <c r="BK46" i="8"/>
  <c r="BQ55" i="8"/>
  <c r="BQ59" i="8" s="1"/>
  <c r="BQ60" i="8" s="1"/>
  <c r="BQ61" i="8" s="1"/>
  <c r="BQ21" i="8"/>
  <c r="BQ26" i="8" s="1"/>
  <c r="BQ29" i="8" s="1"/>
  <c r="BQ30" i="8" s="1"/>
  <c r="BQ31" i="8" s="1"/>
  <c r="BQ40" i="8" s="1"/>
  <c r="BR19" i="8"/>
  <c r="BQ55" i="7"/>
  <c r="BQ59" i="7" s="1"/>
  <c r="BQ60" i="7" s="1"/>
  <c r="BQ61" i="7" s="1"/>
  <c r="BQ21" i="7"/>
  <c r="BQ26" i="7" s="1"/>
  <c r="BQ29" i="7" s="1"/>
  <c r="BQ30" i="7" s="1"/>
  <c r="BQ31" i="7" s="1"/>
  <c r="BQ40" i="7" s="1"/>
  <c r="BR19" i="7"/>
  <c r="BP46" i="7"/>
  <c r="BO48" i="7"/>
  <c r="BO49" i="7" s="1"/>
  <c r="BO62" i="7" s="1"/>
  <c r="BO47" i="7"/>
  <c r="BI47" i="1"/>
  <c r="BI48" i="1"/>
  <c r="BI49" i="1" s="1"/>
  <c r="BI62" i="1" s="1"/>
  <c r="BJ46" i="1"/>
  <c r="BR55" i="1"/>
  <c r="BR59" i="1" s="1"/>
  <c r="BR60" i="1" s="1"/>
  <c r="BR61" i="1" s="1"/>
  <c r="BS19" i="1"/>
  <c r="BR21" i="1"/>
  <c r="BR26" i="1" s="1"/>
  <c r="BR29" i="1" s="1"/>
  <c r="BR30" i="1" s="1"/>
  <c r="BR31" i="1" s="1"/>
  <c r="BR40" i="1" s="1"/>
  <c r="BO47" i="10" l="1"/>
  <c r="BO48" i="10"/>
  <c r="BO49" i="10" s="1"/>
  <c r="BO62" i="10" s="1"/>
  <c r="BP46" i="10"/>
  <c r="BL48" i="9"/>
  <c r="BL49" i="9" s="1"/>
  <c r="BL62" i="9" s="1"/>
  <c r="BL47" i="9"/>
  <c r="BM46" i="9"/>
  <c r="BR55" i="9"/>
  <c r="BR59" i="9" s="1"/>
  <c r="BR60" i="9" s="1"/>
  <c r="BR61" i="9" s="1"/>
  <c r="BS19" i="9"/>
  <c r="BR21" i="9"/>
  <c r="BR26" i="9" s="1"/>
  <c r="BR29" i="9" s="1"/>
  <c r="BR30" i="9" s="1"/>
  <c r="BR31" i="9" s="1"/>
  <c r="BR40" i="9" s="1"/>
  <c r="BR55" i="8"/>
  <c r="BR59" i="8" s="1"/>
  <c r="BR60" i="8" s="1"/>
  <c r="BR61" i="8" s="1"/>
  <c r="BS19" i="8"/>
  <c r="BR21" i="8"/>
  <c r="BR26" i="8" s="1"/>
  <c r="BR29" i="8" s="1"/>
  <c r="BR30" i="8" s="1"/>
  <c r="BR31" i="8" s="1"/>
  <c r="BR40" i="8" s="1"/>
  <c r="BK48" i="8"/>
  <c r="BK49" i="8" s="1"/>
  <c r="BK62" i="8" s="1"/>
  <c r="BL46" i="8"/>
  <c r="BK47" i="8"/>
  <c r="BP48" i="7"/>
  <c r="BP49" i="7" s="1"/>
  <c r="BP62" i="7" s="1"/>
  <c r="BQ46" i="7"/>
  <c r="BP47" i="7"/>
  <c r="BR55" i="7"/>
  <c r="BR59" i="7" s="1"/>
  <c r="BR60" i="7" s="1"/>
  <c r="BR61" i="7" s="1"/>
  <c r="BS19" i="7"/>
  <c r="BR21" i="7"/>
  <c r="BR26" i="7" s="1"/>
  <c r="BR29" i="7" s="1"/>
  <c r="BR30" i="7" s="1"/>
  <c r="BR31" i="7" s="1"/>
  <c r="BR40" i="7" s="1"/>
  <c r="BJ47" i="1"/>
  <c r="BJ48" i="1"/>
  <c r="BJ49" i="1" s="1"/>
  <c r="BJ62" i="1" s="1"/>
  <c r="BK46" i="1"/>
  <c r="BT19" i="1"/>
  <c r="BS21" i="1"/>
  <c r="BS26" i="1" s="1"/>
  <c r="BS29" i="1" s="1"/>
  <c r="BS30" i="1" s="1"/>
  <c r="BS31" i="1" s="1"/>
  <c r="BS40" i="1" s="1"/>
  <c r="BS55" i="1"/>
  <c r="BS59" i="1" s="1"/>
  <c r="BS60" i="1" s="1"/>
  <c r="BS61" i="1" s="1"/>
  <c r="BP48" i="10" l="1"/>
  <c r="BP49" i="10" s="1"/>
  <c r="BP62" i="10" s="1"/>
  <c r="BQ46" i="10"/>
  <c r="BP47" i="10"/>
  <c r="BS21" i="9"/>
  <c r="BS26" i="9" s="1"/>
  <c r="BS29" i="9" s="1"/>
  <c r="BS30" i="9" s="1"/>
  <c r="BS31" i="9" s="1"/>
  <c r="BS40" i="9" s="1"/>
  <c r="BS55" i="9"/>
  <c r="BS59" i="9" s="1"/>
  <c r="BS60" i="9" s="1"/>
  <c r="BS61" i="9" s="1"/>
  <c r="BT19" i="9"/>
  <c r="BM48" i="9"/>
  <c r="BM49" i="9" s="1"/>
  <c r="BM62" i="9" s="1"/>
  <c r="BM47" i="9"/>
  <c r="BN46" i="9"/>
  <c r="BL48" i="8"/>
  <c r="BL49" i="8" s="1"/>
  <c r="BL62" i="8" s="1"/>
  <c r="BM46" i="8"/>
  <c r="BL47" i="8"/>
  <c r="BS55" i="8"/>
  <c r="BS59" i="8" s="1"/>
  <c r="BS60" i="8" s="1"/>
  <c r="BS61" i="8" s="1"/>
  <c r="BT19" i="8"/>
  <c r="BS21" i="8"/>
  <c r="BS26" i="8" s="1"/>
  <c r="BS29" i="8" s="1"/>
  <c r="BS30" i="8" s="1"/>
  <c r="BS31" i="8" s="1"/>
  <c r="BS40" i="8" s="1"/>
  <c r="BS55" i="7"/>
  <c r="BS59" i="7" s="1"/>
  <c r="BS60" i="7" s="1"/>
  <c r="BS61" i="7" s="1"/>
  <c r="BT19" i="7"/>
  <c r="BS21" i="7"/>
  <c r="BS26" i="7" s="1"/>
  <c r="BS29" i="7" s="1"/>
  <c r="BS30" i="7" s="1"/>
  <c r="BS31" i="7" s="1"/>
  <c r="BS40" i="7" s="1"/>
  <c r="BR46" i="7"/>
  <c r="BQ47" i="7"/>
  <c r="BQ48" i="7"/>
  <c r="BQ49" i="7" s="1"/>
  <c r="BQ62" i="7" s="1"/>
  <c r="BL46" i="1"/>
  <c r="BK48" i="1"/>
  <c r="BK49" i="1" s="1"/>
  <c r="BK62" i="1" s="1"/>
  <c r="BK47" i="1"/>
  <c r="BT21" i="1"/>
  <c r="BT26" i="1" s="1"/>
  <c r="BT29" i="1" s="1"/>
  <c r="BT30" i="1" s="1"/>
  <c r="BT31" i="1" s="1"/>
  <c r="BT40" i="1" s="1"/>
  <c r="BT55" i="1"/>
  <c r="BT59" i="1" s="1"/>
  <c r="BT60" i="1" s="1"/>
  <c r="BT61" i="1" s="1"/>
  <c r="BQ48" i="10" l="1"/>
  <c r="BQ49" i="10" s="1"/>
  <c r="BQ62" i="10" s="1"/>
  <c r="BQ47" i="10"/>
  <c r="BR46" i="10"/>
  <c r="BT55" i="9"/>
  <c r="BT59" i="9" s="1"/>
  <c r="BT60" i="9" s="1"/>
  <c r="BT61" i="9" s="1"/>
  <c r="BT21" i="9"/>
  <c r="BT26" i="9" s="1"/>
  <c r="BT29" i="9" s="1"/>
  <c r="BT30" i="9" s="1"/>
  <c r="BT31" i="9" s="1"/>
  <c r="BT40" i="9" s="1"/>
  <c r="BO46" i="9"/>
  <c r="BN47" i="9"/>
  <c r="BN48" i="9"/>
  <c r="BN49" i="9" s="1"/>
  <c r="BN62" i="9" s="1"/>
  <c r="BT55" i="8"/>
  <c r="BT59" i="8" s="1"/>
  <c r="BT60" i="8" s="1"/>
  <c r="BT61" i="8" s="1"/>
  <c r="BT21" i="8"/>
  <c r="BT26" i="8" s="1"/>
  <c r="BT29" i="8" s="1"/>
  <c r="BT30" i="8" s="1"/>
  <c r="BT31" i="8" s="1"/>
  <c r="BT40" i="8" s="1"/>
  <c r="BN46" i="8"/>
  <c r="BM48" i="8"/>
  <c r="BM49" i="8" s="1"/>
  <c r="BM62" i="8" s="1"/>
  <c r="BM47" i="8"/>
  <c r="BR48" i="7"/>
  <c r="BR49" i="7" s="1"/>
  <c r="BR62" i="7" s="1"/>
  <c r="BR47" i="7"/>
  <c r="BS46" i="7"/>
  <c r="BT21" i="7"/>
  <c r="BT26" i="7" s="1"/>
  <c r="BT29" i="7" s="1"/>
  <c r="BT30" i="7" s="1"/>
  <c r="BT31" i="7" s="1"/>
  <c r="BT40" i="7" s="1"/>
  <c r="BT55" i="7"/>
  <c r="BT59" i="7" s="1"/>
  <c r="BT60" i="7" s="1"/>
  <c r="BT61" i="7" s="1"/>
  <c r="BL48" i="1"/>
  <c r="BL49" i="1" s="1"/>
  <c r="BL62" i="1" s="1"/>
  <c r="BM46" i="1"/>
  <c r="BL47" i="1"/>
  <c r="BS46" i="10" l="1"/>
  <c r="BR47" i="10"/>
  <c r="BR48" i="10"/>
  <c r="BR49" i="10" s="1"/>
  <c r="BR62" i="10" s="1"/>
  <c r="BO48" i="9"/>
  <c r="BO49" i="9" s="1"/>
  <c r="BO62" i="9" s="1"/>
  <c r="BP46" i="9"/>
  <c r="BO47" i="9"/>
  <c r="BO46" i="8"/>
  <c r="BN48" i="8"/>
  <c r="BN49" i="8" s="1"/>
  <c r="BN62" i="8" s="1"/>
  <c r="BN47" i="8"/>
  <c r="BS47" i="7"/>
  <c r="BT46" i="7"/>
  <c r="BS48" i="7"/>
  <c r="BS49" i="7" s="1"/>
  <c r="BS62" i="7" s="1"/>
  <c r="BN46" i="1"/>
  <c r="BM47" i="1"/>
  <c r="BM48" i="1"/>
  <c r="BM49" i="1" s="1"/>
  <c r="BM62" i="1" s="1"/>
  <c r="BS47" i="10" l="1"/>
  <c r="BT46" i="10"/>
  <c r="BS48" i="10"/>
  <c r="BS49" i="10" s="1"/>
  <c r="BS62" i="10" s="1"/>
  <c r="BP48" i="9"/>
  <c r="BP49" i="9" s="1"/>
  <c r="BP62" i="9" s="1"/>
  <c r="BQ46" i="9"/>
  <c r="BP47" i="9"/>
  <c r="BP46" i="8"/>
  <c r="BO47" i="8"/>
  <c r="BO48" i="8"/>
  <c r="BO49" i="8" s="1"/>
  <c r="BO62" i="8" s="1"/>
  <c r="BT47" i="7"/>
  <c r="BT48" i="7"/>
  <c r="BT49" i="7" s="1"/>
  <c r="BT62" i="7" s="1"/>
  <c r="BN48" i="1"/>
  <c r="BN49" i="1" s="1"/>
  <c r="BN62" i="1" s="1"/>
  <c r="BN47" i="1"/>
  <c r="BO46" i="1"/>
  <c r="BT47" i="10" l="1"/>
  <c r="BT48" i="10"/>
  <c r="BT49" i="10" s="1"/>
  <c r="BT62" i="10" s="1"/>
  <c r="BQ47" i="9"/>
  <c r="BR46" i="9"/>
  <c r="BQ48" i="9"/>
  <c r="BQ49" i="9" s="1"/>
  <c r="BQ62" i="9" s="1"/>
  <c r="BP47" i="8"/>
  <c r="BQ46" i="8"/>
  <c r="BP48" i="8"/>
  <c r="BP49" i="8" s="1"/>
  <c r="BP62" i="8" s="1"/>
  <c r="BO47" i="1"/>
  <c r="BP46" i="1"/>
  <c r="BO48" i="1"/>
  <c r="BO49" i="1" s="1"/>
  <c r="BO62" i="1" s="1"/>
  <c r="BR47" i="9" l="1"/>
  <c r="BR48" i="9"/>
  <c r="BR49" i="9" s="1"/>
  <c r="BR62" i="9" s="1"/>
  <c r="BS46" i="9"/>
  <c r="BQ47" i="8"/>
  <c r="BQ48" i="8"/>
  <c r="BQ49" i="8" s="1"/>
  <c r="BQ62" i="8" s="1"/>
  <c r="BR46" i="8"/>
  <c r="BP47" i="1"/>
  <c r="BP48" i="1"/>
  <c r="BP49" i="1" s="1"/>
  <c r="BP62" i="1" s="1"/>
  <c r="BQ46" i="1"/>
  <c r="BS48" i="9" l="1"/>
  <c r="BS49" i="9" s="1"/>
  <c r="BS62" i="9" s="1"/>
  <c r="BS47" i="9"/>
  <c r="BT46" i="9"/>
  <c r="BR48" i="8"/>
  <c r="BR49" i="8" s="1"/>
  <c r="BR62" i="8" s="1"/>
  <c r="BR47" i="8"/>
  <c r="BS46" i="8"/>
  <c r="BQ48" i="1"/>
  <c r="BQ49" i="1" s="1"/>
  <c r="BQ62" i="1" s="1"/>
  <c r="BR46" i="1"/>
  <c r="BQ47" i="1"/>
  <c r="BT47" i="9" l="1"/>
  <c r="BT48" i="9"/>
  <c r="BT49" i="9" s="1"/>
  <c r="BT62" i="9" s="1"/>
  <c r="BT46" i="8"/>
  <c r="BS48" i="8"/>
  <c r="BS49" i="8" s="1"/>
  <c r="BS62" i="8" s="1"/>
  <c r="BS47" i="8"/>
  <c r="BR48" i="1"/>
  <c r="BR49" i="1" s="1"/>
  <c r="BR62" i="1" s="1"/>
  <c r="BR47" i="1"/>
  <c r="BS46" i="1"/>
  <c r="BT48" i="8" l="1"/>
  <c r="BT49" i="8" s="1"/>
  <c r="BT62" i="8" s="1"/>
  <c r="BT47" i="8"/>
  <c r="BT46" i="1"/>
  <c r="BS47" i="1"/>
  <c r="BS48" i="1"/>
  <c r="BS49" i="1" s="1"/>
  <c r="BS62" i="1" s="1"/>
  <c r="BT47" i="1" l="1"/>
  <c r="BT48" i="1"/>
  <c r="BT49" i="1" s="1"/>
  <c r="BT6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5" authorId="0" shapeId="0" xr:uid="{00000000-0006-0000-0000-000001000000}">
      <text>
        <r>
          <rPr>
            <sz val="10"/>
            <color rgb="FF000000"/>
            <rFont val="Arial"/>
          </rPr>
          <t xml:space="preserve">30 years max
</t>
        </r>
      </text>
    </comment>
    <comment ref="E14" authorId="0" shapeId="0" xr:uid="{00000000-0006-0000-0000-000002000000}">
      <text>
        <r>
          <rPr>
            <sz val="10"/>
            <color rgb="FF000000"/>
            <rFont val="Arial"/>
          </rPr>
          <t>Does not factor vacancy</t>
        </r>
      </text>
    </comment>
    <comment ref="G14" authorId="0" shapeId="0" xr:uid="{00000000-0006-0000-0000-000003000000}">
      <text>
        <r>
          <rPr>
            <sz val="10"/>
            <color rgb="FF000000"/>
            <rFont val="Arial"/>
          </rPr>
          <t>Factors in tax impact on Interest payments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5" authorId="0" shapeId="0" xr:uid="{1EC921C3-2490-43B7-8194-7E1038F119C0}">
      <text>
        <r>
          <rPr>
            <sz val="10"/>
            <color rgb="FF000000"/>
            <rFont val="Arial"/>
          </rPr>
          <t xml:space="preserve">30 years max
</t>
        </r>
      </text>
    </comment>
    <comment ref="E14" authorId="0" shapeId="0" xr:uid="{EEC45AB1-E4C4-4609-A40E-5DF88F547AA1}">
      <text>
        <r>
          <rPr>
            <sz val="10"/>
            <color rgb="FF000000"/>
            <rFont val="Arial"/>
          </rPr>
          <t>Does not factor vacancy</t>
        </r>
      </text>
    </comment>
    <comment ref="G14" authorId="0" shapeId="0" xr:uid="{4A378C71-5456-4584-A480-08C8D0ECE3AA}">
      <text>
        <r>
          <rPr>
            <sz val="10"/>
            <color rgb="FF000000"/>
            <rFont val="Arial"/>
          </rPr>
          <t>Factors in tax impact on Interest payments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5" authorId="0" shapeId="0" xr:uid="{E58D40A3-8A0A-4D97-9207-96E7BE64E3D2}">
      <text>
        <r>
          <rPr>
            <sz val="10"/>
            <color rgb="FF000000"/>
            <rFont val="Arial"/>
          </rPr>
          <t xml:space="preserve">30 years max
</t>
        </r>
      </text>
    </comment>
    <comment ref="E14" authorId="0" shapeId="0" xr:uid="{15CCB7FE-F73B-4BFC-A408-0E6D866E3951}">
      <text>
        <r>
          <rPr>
            <sz val="10"/>
            <color rgb="FF000000"/>
            <rFont val="Arial"/>
          </rPr>
          <t>Does not factor vacancy</t>
        </r>
      </text>
    </comment>
    <comment ref="G14" authorId="0" shapeId="0" xr:uid="{B66B6A84-8998-49B7-818D-AAD3A86CE732}">
      <text>
        <r>
          <rPr>
            <sz val="10"/>
            <color rgb="FF000000"/>
            <rFont val="Arial"/>
          </rPr>
          <t>Factors in tax impact on Interest payments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5" authorId="0" shapeId="0" xr:uid="{D541E4F2-9EFF-49E0-87E9-10CD5EA1AE85}">
      <text>
        <r>
          <rPr>
            <sz val="10"/>
            <color rgb="FF000000"/>
            <rFont val="Arial"/>
          </rPr>
          <t xml:space="preserve">30 years max
</t>
        </r>
      </text>
    </comment>
    <comment ref="E14" authorId="0" shapeId="0" xr:uid="{FC9C5B6C-28FF-4B32-898D-98C4FA7AAF1C}">
      <text>
        <r>
          <rPr>
            <sz val="10"/>
            <color rgb="FF000000"/>
            <rFont val="Arial"/>
          </rPr>
          <t>Does not factor vacancy</t>
        </r>
      </text>
    </comment>
    <comment ref="G14" authorId="0" shapeId="0" xr:uid="{F07D4018-9758-4737-AF1A-600EFC382930}">
      <text>
        <r>
          <rPr>
            <sz val="10"/>
            <color rgb="FF000000"/>
            <rFont val="Arial"/>
          </rPr>
          <t>Factors in tax impact on Interest payments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5" authorId="0" shapeId="0" xr:uid="{181A2744-4ADC-4526-9BA2-C7CBD9917DF6}">
      <text>
        <r>
          <rPr>
            <sz val="10"/>
            <color rgb="FF000000"/>
            <rFont val="Arial"/>
          </rPr>
          <t xml:space="preserve">30 years max
</t>
        </r>
      </text>
    </comment>
    <comment ref="E14" authorId="0" shapeId="0" xr:uid="{D23ECF97-4999-4DB8-93BE-2119C75A6B22}">
      <text>
        <r>
          <rPr>
            <sz val="10"/>
            <color rgb="FF000000"/>
            <rFont val="Arial"/>
          </rPr>
          <t>Does not factor vacancy</t>
        </r>
      </text>
    </comment>
    <comment ref="G14" authorId="0" shapeId="0" xr:uid="{6B1F5C9B-2D09-4BAB-82B0-96E4642030A5}">
      <text>
        <r>
          <rPr>
            <sz val="10"/>
            <color rgb="FF000000"/>
            <rFont val="Arial"/>
          </rPr>
          <t>Factors in tax impact on Interest payments</t>
        </r>
      </text>
    </comment>
  </commentList>
</comments>
</file>

<file path=xl/sharedStrings.xml><?xml version="1.0" encoding="utf-8"?>
<sst xmlns="http://schemas.openxmlformats.org/spreadsheetml/2006/main" count="586" uniqueCount="102">
  <si>
    <t>Nexus Real Estate Investment Modeler</t>
  </si>
  <si>
    <t>Variables</t>
  </si>
  <si>
    <t>Legend</t>
  </si>
  <si>
    <t>Purchase</t>
  </si>
  <si>
    <t xml:space="preserve"> </t>
  </si>
  <si>
    <t>Financing</t>
  </si>
  <si>
    <t>Rent</t>
  </si>
  <si>
    <t>Tax</t>
  </si>
  <si>
    <t>Indep. Variable</t>
  </si>
  <si>
    <t>FMV</t>
  </si>
  <si>
    <t>Interest</t>
  </si>
  <si>
    <t>Tax Bracket</t>
  </si>
  <si>
    <t>Dep. Variable</t>
  </si>
  <si>
    <t>List Price</t>
  </si>
  <si>
    <t>Term (yrs)</t>
  </si>
  <si>
    <t>Rent growth</t>
  </si>
  <si>
    <t>Depr. Land%</t>
  </si>
  <si>
    <t>Formula Change</t>
  </si>
  <si>
    <t>Cash Discount</t>
  </si>
  <si>
    <t>TI%</t>
  </si>
  <si>
    <t>OPEX</t>
  </si>
  <si>
    <t>Results</t>
  </si>
  <si>
    <t>Purchase Price</t>
  </si>
  <si>
    <t>PI/mo</t>
  </si>
  <si>
    <t>OPEX Growth</t>
  </si>
  <si>
    <t>Down%</t>
  </si>
  <si>
    <t>TI/mo</t>
  </si>
  <si>
    <t>Vacancy</t>
  </si>
  <si>
    <t>Down$</t>
  </si>
  <si>
    <t>PITI/mo</t>
  </si>
  <si>
    <t>Loan $</t>
  </si>
  <si>
    <t>TI growth</t>
  </si>
  <si>
    <t>Appreciation</t>
  </si>
  <si>
    <t>Gross Rent</t>
  </si>
  <si>
    <t>Principal</t>
  </si>
  <si>
    <t>Tax Benefit</t>
  </si>
  <si>
    <t>Cap Rate</t>
  </si>
  <si>
    <t>DCR</t>
  </si>
  <si>
    <t>Year</t>
  </si>
  <si>
    <t>Morgtage</t>
  </si>
  <si>
    <t>PI</t>
  </si>
  <si>
    <t>TI</t>
  </si>
  <si>
    <t>PITI</t>
  </si>
  <si>
    <t>PITI/Mo</t>
  </si>
  <si>
    <t>Gross Rent Income</t>
  </si>
  <si>
    <t xml:space="preserve">Rent </t>
  </si>
  <si>
    <t>Gross Rental Income/mo</t>
  </si>
  <si>
    <t>Gross Rental Income</t>
  </si>
  <si>
    <t>Gross Rent Return</t>
  </si>
  <si>
    <t>Principal Paydown</t>
  </si>
  <si>
    <t>Princ. Paid/mo</t>
  </si>
  <si>
    <t>Princ. Paid</t>
  </si>
  <si>
    <t>Total Princ. Paid</t>
  </si>
  <si>
    <t>Princ Paydown Return</t>
  </si>
  <si>
    <t>Aggregate Return</t>
  </si>
  <si>
    <t>Property Value</t>
  </si>
  <si>
    <t>Aggregate Appreciation</t>
  </si>
  <si>
    <t>Appreciation Return</t>
  </si>
  <si>
    <t>Tax Deductions</t>
  </si>
  <si>
    <t>Deductible Expenses</t>
  </si>
  <si>
    <t>Mortgage Interest</t>
  </si>
  <si>
    <t>Taxes and Insurance</t>
  </si>
  <si>
    <t>Depreciation</t>
  </si>
  <si>
    <t>Other</t>
  </si>
  <si>
    <t>TOTAL</t>
  </si>
  <si>
    <t>Tax Deduction Cash Value</t>
  </si>
  <si>
    <t>Tax Deduction Cash Value Return</t>
  </si>
  <si>
    <t>Aggregate Return %</t>
  </si>
  <si>
    <t>Equity</t>
  </si>
  <si>
    <t>Current Value</t>
  </si>
  <si>
    <t>Original Loan</t>
  </si>
  <si>
    <t>Outstanding Loan</t>
  </si>
  <si>
    <t>Principal Paid</t>
  </si>
  <si>
    <t>Hidden rows below contain Mortgage Amorization calculator... do not delete</t>
  </si>
  <si>
    <t>PLEASE DO NOT EDIT</t>
  </si>
  <si>
    <t>Loan Amortization Schedule</t>
  </si>
  <si>
    <t>from other sheet</t>
  </si>
  <si>
    <t>Loan Inputs</t>
  </si>
  <si>
    <t>[42]</t>
  </si>
  <si>
    <t>Loan Amount</t>
  </si>
  <si>
    <t>Term of Loan in Years</t>
  </si>
  <si>
    <t>Annual Interest Rate</t>
  </si>
  <si>
    <t>Compound Periods</t>
  </si>
  <si>
    <t>Periods (Payments) Per Year</t>
  </si>
  <si>
    <t>Summary of Results</t>
  </si>
  <si>
    <t>Monthly Payment</t>
  </si>
  <si>
    <t>Number of Payments</t>
  </si>
  <si>
    <t>Rate Per Period</t>
  </si>
  <si>
    <t>Total Payment</t>
  </si>
  <si>
    <t>Total Interest</t>
  </si>
  <si>
    <t>Yearly Amortization Schedule</t>
  </si>
  <si>
    <t>Cumulative Interest</t>
  </si>
  <si>
    <t>Cumulative Principal</t>
  </si>
  <si>
    <t>Balance</t>
  </si>
  <si>
    <t>Cumulative Payments</t>
  </si>
  <si>
    <t>Yearly Payments</t>
  </si>
  <si>
    <t>Yearly Interest</t>
  </si>
  <si>
    <t>Yearly PI</t>
  </si>
  <si>
    <t>Agg. Return</t>
  </si>
  <si>
    <t>Results (year 1)</t>
  </si>
  <si>
    <t>Investment Modeler</t>
  </si>
  <si>
    <t>Nexus Real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</si>
</sst>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;[Red]\(\$#,##0\)"/>
    <numFmt numFmtId="165" formatCode="0.0%"/>
    <numFmt numFmtId="166" formatCode="&quot;$&quot;#,##0"/>
    <numFmt numFmtId="167" formatCode="\$#,##0;\(\$#,##0\)"/>
    <numFmt numFmtId="168" formatCode="0.000%"/>
    <numFmt numFmtId="169" formatCode="#,##0.00;\(#,##0.00\)"/>
  </numFmts>
  <fonts count="33" x14ac:knownFonts="1">
    <font>
      <sz val="10"/>
      <color rgb="FF000000"/>
      <name val="Arial"/>
    </font>
    <font>
      <b/>
      <sz val="10"/>
      <color rgb="FFFFFFFF"/>
      <name val="Calibri"/>
    </font>
    <font>
      <b/>
      <sz val="12"/>
      <color theme="1"/>
      <name val="Calibri"/>
    </font>
    <font>
      <b/>
      <sz val="10"/>
      <color theme="1"/>
      <name val="Calibri"/>
    </font>
    <font>
      <b/>
      <sz val="14"/>
      <name val="Arial"/>
    </font>
    <font>
      <sz val="10"/>
      <color theme="1"/>
      <name val="Calibri"/>
    </font>
    <font>
      <b/>
      <sz val="11"/>
      <color theme="1"/>
      <name val="Calibri"/>
    </font>
    <font>
      <sz val="10"/>
      <name val="Arial"/>
    </font>
    <font>
      <b/>
      <sz val="10"/>
      <name val="Arial"/>
    </font>
    <font>
      <b/>
      <sz val="11"/>
      <name val="Arial"/>
    </font>
    <font>
      <sz val="11"/>
      <color theme="1"/>
      <name val="Calibri"/>
    </font>
    <font>
      <sz val="11"/>
      <name val="Arial"/>
    </font>
    <font>
      <b/>
      <sz val="10"/>
      <color rgb="FFFFFFFF"/>
      <name val="Arial"/>
    </font>
    <font>
      <sz val="11"/>
      <color rgb="FF000000"/>
      <name val="Arial"/>
    </font>
    <font>
      <b/>
      <sz val="24"/>
      <name val="Arial"/>
    </font>
    <font>
      <b/>
      <sz val="14"/>
      <color rgb="FFFFFFFF"/>
      <name val="Trebuchet MS"/>
    </font>
    <font>
      <sz val="8"/>
      <color rgb="FF969696"/>
      <name val="Trebuchet MS"/>
    </font>
    <font>
      <sz val="10"/>
      <color rgb="FF000000"/>
      <name val="Trebuchet MS"/>
    </font>
    <font>
      <u/>
      <sz val="10"/>
      <name val="Trebuchet MS"/>
    </font>
    <font>
      <b/>
      <sz val="10"/>
      <color rgb="FF000000"/>
      <name val="Trebuchet MS"/>
    </font>
    <font>
      <sz val="10"/>
      <name val="Trebuchet MS"/>
    </font>
    <font>
      <b/>
      <sz val="12"/>
      <color rgb="FF000000"/>
      <name val="Trebuchet MS"/>
    </font>
    <font>
      <sz val="10"/>
      <color rgb="FFFFFFFF"/>
      <name val="Trebuchet MS"/>
    </font>
    <font>
      <sz val="10"/>
      <color rgb="FF434343"/>
      <name val="Calibri"/>
    </font>
    <font>
      <sz val="10"/>
      <color rgb="FF434343"/>
      <name val="Trebuchet MS"/>
    </font>
    <font>
      <sz val="10"/>
      <color rgb="FF434343"/>
      <name val="Arial"/>
    </font>
    <font>
      <b/>
      <sz val="12"/>
      <color rgb="FF434343"/>
      <name val="Trebuchet MS"/>
    </font>
    <font>
      <b/>
      <sz val="14"/>
      <color rgb="FF434343"/>
      <name val="Trebuchet MS"/>
    </font>
    <font>
      <b/>
      <sz val="10"/>
      <color rgb="FF434343"/>
      <name val="Trebuchet MS"/>
    </font>
    <font>
      <sz val="9"/>
      <color rgb="FF434343"/>
      <name val="Trebuchet MS"/>
    </font>
    <font>
      <sz val="9"/>
      <color rgb="FF000000"/>
      <name val="Trebuchet MS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A4C2F4"/>
        <bgColor rgb="FFA4C2F4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164" fontId="5" fillId="4" borderId="6" xfId="0" applyNumberFormat="1" applyFont="1" applyFill="1" applyBorder="1"/>
    <xf numFmtId="0" fontId="5" fillId="0" borderId="0" xfId="0" applyFont="1"/>
    <xf numFmtId="0" fontId="5" fillId="0" borderId="6" xfId="0" applyFont="1" applyBorder="1"/>
    <xf numFmtId="0" fontId="5" fillId="5" borderId="6" xfId="0" applyFont="1" applyFill="1" applyBorder="1"/>
    <xf numFmtId="0" fontId="5" fillId="6" borderId="6" xfId="0" applyFont="1" applyFill="1" applyBorder="1"/>
    <xf numFmtId="0" fontId="9" fillId="7" borderId="6" xfId="0" applyFont="1" applyFill="1" applyBorder="1"/>
    <xf numFmtId="166" fontId="10" fillId="8" borderId="6" xfId="0" applyNumberFormat="1" applyFont="1" applyFill="1" applyBorder="1" applyAlignment="1">
      <alignment horizontal="left"/>
    </xf>
    <xf numFmtId="164" fontId="10" fillId="8" borderId="6" xfId="0" applyNumberFormat="1" applyFont="1" applyFill="1" applyBorder="1" applyAlignment="1">
      <alignment horizontal="left"/>
    </xf>
    <xf numFmtId="0" fontId="6" fillId="7" borderId="6" xfId="0" applyFont="1" applyFill="1" applyBorder="1" applyAlignment="1"/>
    <xf numFmtId="165" fontId="10" fillId="8" borderId="6" xfId="0" applyNumberFormat="1" applyFont="1" applyFill="1" applyBorder="1" applyAlignment="1">
      <alignment horizontal="left"/>
    </xf>
    <xf numFmtId="4" fontId="10" fillId="8" borderId="6" xfId="0" applyNumberFormat="1" applyFont="1" applyFill="1" applyBorder="1" applyAlignment="1">
      <alignment horizontal="left"/>
    </xf>
    <xf numFmtId="164" fontId="11" fillId="8" borderId="6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horizontal="left"/>
    </xf>
    <xf numFmtId="0" fontId="1" fillId="9" borderId="0" xfId="0" applyFont="1" applyFill="1" applyAlignment="1">
      <alignment horizontal="center"/>
    </xf>
    <xf numFmtId="0" fontId="12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  <xf numFmtId="166" fontId="5" fillId="0" borderId="0" xfId="0" applyNumberFormat="1" applyFont="1"/>
    <xf numFmtId="0" fontId="3" fillId="8" borderId="8" xfId="0" applyFont="1" applyFill="1" applyBorder="1" applyAlignment="1">
      <alignment wrapText="1"/>
    </xf>
    <xf numFmtId="165" fontId="3" fillId="8" borderId="9" xfId="0" applyNumberFormat="1" applyFont="1" applyFill="1" applyBorder="1"/>
    <xf numFmtId="0" fontId="5" fillId="10" borderId="0" xfId="0" applyFont="1" applyFill="1"/>
    <xf numFmtId="0" fontId="3" fillId="6" borderId="8" xfId="0" applyFont="1" applyFill="1" applyBorder="1" applyAlignment="1">
      <alignment wrapText="1"/>
    </xf>
    <xf numFmtId="165" fontId="3" fillId="6" borderId="9" xfId="0" applyNumberFormat="1" applyFont="1" applyFill="1" applyBorder="1"/>
    <xf numFmtId="0" fontId="7" fillId="0" borderId="0" xfId="0" applyFont="1"/>
    <xf numFmtId="164" fontId="5" fillId="0" borderId="0" xfId="0" applyNumberFormat="1" applyFont="1"/>
    <xf numFmtId="0" fontId="7" fillId="0" borderId="0" xfId="0" applyFont="1" applyAlignment="1"/>
    <xf numFmtId="0" fontId="13" fillId="0" borderId="0" xfId="0" applyFont="1"/>
    <xf numFmtId="166" fontId="3" fillId="0" borderId="0" xfId="0" applyNumberFormat="1" applyFont="1"/>
    <xf numFmtId="0" fontId="3" fillId="0" borderId="0" xfId="0" applyFont="1" applyAlignment="1">
      <alignment wrapText="1"/>
    </xf>
    <xf numFmtId="166" fontId="7" fillId="0" borderId="0" xfId="0" applyNumberFormat="1" applyFont="1"/>
    <xf numFmtId="0" fontId="5" fillId="5" borderId="0" xfId="0" applyFont="1" applyFill="1"/>
    <xf numFmtId="0" fontId="7" fillId="5" borderId="0" xfId="0" applyFont="1" applyFill="1" applyAlignment="1"/>
    <xf numFmtId="166" fontId="7" fillId="5" borderId="0" xfId="0" applyNumberFormat="1" applyFont="1" applyFill="1"/>
    <xf numFmtId="166" fontId="14" fillId="0" borderId="0" xfId="0" applyNumberFormat="1" applyFont="1"/>
    <xf numFmtId="0" fontId="7" fillId="0" borderId="0" xfId="0" applyFont="1" applyAlignment="1">
      <alignment horizontal="left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0" xfId="0" applyFont="1" applyAlignment="1"/>
    <xf numFmtId="0" fontId="22" fillId="0" borderId="0" xfId="0" applyFont="1" applyAlignment="1"/>
    <xf numFmtId="167" fontId="19" fillId="0" borderId="6" xfId="0" applyNumberFormat="1" applyFont="1" applyBorder="1" applyAlignment="1">
      <alignment horizontal="center" vertical="center"/>
    </xf>
    <xf numFmtId="0" fontId="17" fillId="0" borderId="4" xfId="0" applyFont="1" applyBorder="1" applyAlignment="1"/>
    <xf numFmtId="10" fontId="19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64" fontId="17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/>
    <xf numFmtId="1" fontId="17" fillId="0" borderId="12" xfId="0" applyNumberFormat="1" applyFont="1" applyBorder="1" applyAlignment="1">
      <alignment horizontal="center" vertical="center"/>
    </xf>
    <xf numFmtId="168" fontId="17" fillId="0" borderId="12" xfId="0" applyNumberFormat="1" applyFont="1" applyBorder="1" applyAlignment="1">
      <alignment horizontal="center" vertical="center"/>
    </xf>
    <xf numFmtId="0" fontId="23" fillId="0" borderId="0" xfId="0" applyFont="1"/>
    <xf numFmtId="167" fontId="24" fillId="0" borderId="12" xfId="0" applyNumberFormat="1" applyFont="1" applyBorder="1" applyAlignment="1">
      <alignment horizontal="right" vertical="center"/>
    </xf>
    <xf numFmtId="0" fontId="24" fillId="0" borderId="11" xfId="0" applyFont="1" applyBorder="1" applyAlignment="1"/>
    <xf numFmtId="0" fontId="24" fillId="0" borderId="0" xfId="0" applyFont="1" applyAlignment="1"/>
    <xf numFmtId="166" fontId="25" fillId="0" borderId="0" xfId="0" applyNumberFormat="1" applyFont="1"/>
    <xf numFmtId="0" fontId="24" fillId="0" borderId="11" xfId="0" applyFont="1" applyBorder="1" applyAlignment="1">
      <alignment horizontal="right"/>
    </xf>
    <xf numFmtId="0" fontId="24" fillId="0" borderId="13" xfId="0" applyFont="1" applyBorder="1" applyAlignme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167" fontId="29" fillId="0" borderId="0" xfId="0" applyNumberFormat="1" applyFont="1" applyAlignment="1"/>
    <xf numFmtId="4" fontId="29" fillId="0" borderId="0" xfId="0" applyNumberFormat="1" applyFont="1" applyAlignment="1">
      <alignment horizontal="right"/>
    </xf>
    <xf numFmtId="169" fontId="29" fillId="0" borderId="0" xfId="0" applyNumberFormat="1" applyFont="1" applyAlignment="1"/>
    <xf numFmtId="4" fontId="24" fillId="0" borderId="0" xfId="0" applyNumberFormat="1" applyFont="1" applyAlignment="1"/>
    <xf numFmtId="0" fontId="30" fillId="0" borderId="0" xfId="0" applyFont="1" applyAlignment="1">
      <alignment horizontal="center"/>
    </xf>
    <xf numFmtId="4" fontId="30" fillId="0" borderId="0" xfId="0" applyNumberFormat="1" applyFont="1" applyAlignment="1">
      <alignment horizontal="right"/>
    </xf>
    <xf numFmtId="169" fontId="30" fillId="0" borderId="0" xfId="0" applyNumberFormat="1" applyFont="1" applyAlignment="1"/>
    <xf numFmtId="4" fontId="17" fillId="0" borderId="0" xfId="0" applyNumberFormat="1" applyFont="1" applyAlignment="1"/>
    <xf numFmtId="0" fontId="0" fillId="0" borderId="0" xfId="0" applyFont="1" applyAlignment="1"/>
    <xf numFmtId="0" fontId="5" fillId="2" borderId="0" xfId="0" applyFont="1" applyFill="1" applyBorder="1"/>
    <xf numFmtId="0" fontId="6" fillId="7" borderId="14" xfId="0" applyFont="1" applyFill="1" applyBorder="1" applyAlignment="1"/>
    <xf numFmtId="166" fontId="10" fillId="8" borderId="14" xfId="0" applyNumberFormat="1" applyFont="1" applyFill="1" applyBorder="1" applyAlignment="1">
      <alignment horizontal="left"/>
    </xf>
    <xf numFmtId="0" fontId="5" fillId="2" borderId="5" xfId="0" applyFont="1" applyFill="1" applyBorder="1"/>
    <xf numFmtId="164" fontId="5" fillId="4" borderId="14" xfId="0" applyNumberFormat="1" applyFont="1" applyFill="1" applyBorder="1" applyAlignment="1">
      <alignment horizontal="left" vertical="center"/>
    </xf>
    <xf numFmtId="0" fontId="5" fillId="3" borderId="14" xfId="0" applyFont="1" applyFill="1" applyBorder="1" applyAlignment="1">
      <alignment vertical="center"/>
    </xf>
    <xf numFmtId="165" fontId="7" fillId="4" borderId="14" xfId="0" applyNumberFormat="1" applyFont="1" applyFill="1" applyBorder="1" applyAlignment="1">
      <alignment horizontal="left" vertical="center"/>
    </xf>
    <xf numFmtId="166" fontId="7" fillId="4" borderId="14" xfId="0" applyNumberFormat="1" applyFont="1" applyFill="1" applyBorder="1" applyAlignment="1">
      <alignment horizontal="left" vertical="center"/>
    </xf>
    <xf numFmtId="9" fontId="5" fillId="4" borderId="14" xfId="0" applyNumberFormat="1" applyFont="1" applyFill="1" applyBorder="1" applyAlignment="1">
      <alignment horizontal="left" vertical="center"/>
    </xf>
    <xf numFmtId="164" fontId="7" fillId="4" borderId="14" xfId="0" applyNumberFormat="1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9" fontId="7" fillId="4" borderId="14" xfId="0" applyNumberFormat="1" applyFont="1" applyFill="1" applyBorder="1" applyAlignment="1">
      <alignment horizontal="left" vertical="center"/>
    </xf>
    <xf numFmtId="0" fontId="3" fillId="3" borderId="14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164" fontId="5" fillId="0" borderId="14" xfId="0" applyNumberFormat="1" applyFont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1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2" fillId="2" borderId="4" xfId="0" applyFont="1" applyFill="1" applyBorder="1"/>
    <xf numFmtId="0" fontId="32" fillId="2" borderId="1" xfId="0" applyFont="1" applyFill="1" applyBorder="1"/>
    <xf numFmtId="165" fontId="31" fillId="11" borderId="14" xfId="0" applyNumberFormat="1" applyFont="1" applyFill="1" applyBorder="1" applyAlignment="1">
      <alignment horizontal="left" wrapText="1"/>
    </xf>
    <xf numFmtId="0" fontId="1" fillId="12" borderId="0" xfId="0" applyFont="1" applyFill="1"/>
    <xf numFmtId="0" fontId="2" fillId="12" borderId="0" xfId="0" applyFont="1" applyFill="1"/>
    <xf numFmtId="0" fontId="4" fillId="12" borderId="0" xfId="0" applyFont="1" applyFill="1"/>
    <xf numFmtId="0" fontId="3" fillId="12" borderId="0" xfId="0" applyFont="1" applyFill="1"/>
    <xf numFmtId="0" fontId="5" fillId="12" borderId="0" xfId="0" applyFont="1" applyFill="1"/>
    <xf numFmtId="0" fontId="0" fillId="12" borderId="0" xfId="0" applyFont="1" applyFill="1" applyAlignment="1"/>
    <xf numFmtId="0" fontId="1" fillId="12" borderId="0" xfId="0" applyFont="1" applyFill="1" applyAlignment="1">
      <alignment horizontal="left"/>
    </xf>
    <xf numFmtId="0" fontId="1" fillId="12" borderId="0" xfId="0" applyFont="1" applyFill="1" applyAlignment="1">
      <alignment horizontal="center"/>
    </xf>
    <xf numFmtId="0" fontId="5" fillId="0" borderId="0" xfId="0" applyFont="1" applyFill="1"/>
    <xf numFmtId="166" fontId="5" fillId="0" borderId="0" xfId="0" applyNumberFormat="1" applyFont="1" applyFill="1"/>
    <xf numFmtId="0" fontId="0" fillId="0" borderId="0" xfId="0" applyFont="1" applyFill="1" applyAlignment="1"/>
    <xf numFmtId="0" fontId="24" fillId="0" borderId="0" xfId="0" applyFont="1" applyAlignment="1">
      <alignment horizontal="right"/>
    </xf>
    <xf numFmtId="0" fontId="0" fillId="0" borderId="0" xfId="0" applyFont="1" applyAlignment="1"/>
    <xf numFmtId="0" fontId="26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7" fillId="0" borderId="7" xfId="0" applyFont="1" applyBorder="1"/>
    <xf numFmtId="0" fontId="17" fillId="0" borderId="2" xfId="0" applyFont="1" applyBorder="1" applyAlignment="1">
      <alignment horizontal="right" vertical="center"/>
    </xf>
    <xf numFmtId="0" fontId="7" fillId="0" borderId="2" xfId="0" applyFont="1" applyBorder="1"/>
    <xf numFmtId="0" fontId="7" fillId="0" borderId="3" xfId="0" applyFont="1" applyBorder="1"/>
    <xf numFmtId="0" fontId="17" fillId="0" borderId="0" xfId="0" applyFont="1" applyAlignment="1">
      <alignment horizontal="right" vertical="center"/>
    </xf>
    <xf numFmtId="0" fontId="7" fillId="0" borderId="5" xfId="0" applyFont="1" applyBorder="1"/>
    <xf numFmtId="0" fontId="17" fillId="0" borderId="2" xfId="0" applyFont="1" applyBorder="1" applyAlignment="1">
      <alignment horizontal="right"/>
    </xf>
    <xf numFmtId="0" fontId="1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r>
              <a:rPr lang="en-US" sz="1600" b="1" i="0">
                <a:solidFill>
                  <a:srgbClr val="000000"/>
                </a:solidFill>
                <a:latin typeface="Roboto"/>
              </a:rPr>
              <a:t>Real Estate Investment Return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4652168188202241"/>
          <c:y val="0.17753623188405798"/>
          <c:w val="0.82187719452247199"/>
          <c:h val="0.70189651268115938"/>
        </c:manualLayout>
      </c:layout>
      <c:areaChart>
        <c:grouping val="stacked"/>
        <c:varyColors val="1"/>
        <c:ser>
          <c:idx val="0"/>
          <c:order val="0"/>
          <c:tx>
            <c:strRef>
              <c:f>'Property 1'!$B$30</c:f>
              <c:strCache>
                <c:ptCount val="1"/>
                <c:pt idx="0">
                  <c:v>Gross Rental Income</c:v>
                </c:pt>
              </c:strCache>
            </c:strRef>
          </c:tx>
          <c:spPr>
            <a:solidFill>
              <a:srgbClr val="4285F4">
                <a:alpha val="30000"/>
              </a:srgbClr>
            </a:solidFill>
            <a:ln w="19050" cmpd="sng">
              <a:solidFill>
                <a:srgbClr val="4285F4"/>
              </a:solidFill>
            </a:ln>
          </c:spPr>
          <c:cat>
            <c:numRef>
              <c:f>'Property 1'!$C$16:$AF$16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1'!$C$30:$AF$30</c:f>
              <c:numCache>
                <c:formatCode>"$"#,##0</c:formatCode>
                <c:ptCount val="30"/>
                <c:pt idx="0">
                  <c:v>1987.4448788034642</c:v>
                </c:pt>
                <c:pt idx="1">
                  <c:v>2788.4309352839164</c:v>
                </c:pt>
                <c:pt idx="2">
                  <c:v>3621.4564340235866</c:v>
                </c:pt>
                <c:pt idx="3">
                  <c:v>4487.8029527128383</c:v>
                </c:pt>
                <c:pt idx="4">
                  <c:v>5388.8033321496696</c:v>
                </c:pt>
                <c:pt idx="5">
                  <c:v>6325.8437267639838</c:v>
                </c:pt>
                <c:pt idx="6">
                  <c:v>7300.3657371628306</c:v>
                </c:pt>
                <c:pt idx="7">
                  <c:v>8313.8686279776903</c:v>
                </c:pt>
                <c:pt idx="8">
                  <c:v>9367.9116344250797</c:v>
                </c:pt>
                <c:pt idx="9">
                  <c:v>10464.116361130429</c:v>
                </c:pt>
                <c:pt idx="10">
                  <c:v>11604.169276903958</c:v>
                </c:pt>
                <c:pt idx="11">
                  <c:v>12789.824309308435</c:v>
                </c:pt>
                <c:pt idx="12">
                  <c:v>14022.905543009052</c:v>
                </c:pt>
                <c:pt idx="13">
                  <c:v>15305.310026057734</c:v>
                </c:pt>
                <c:pt idx="14">
                  <c:v>16639.010688428421</c:v>
                </c:pt>
                <c:pt idx="15">
                  <c:v>18026.059377293812</c:v>
                </c:pt>
                <c:pt idx="16">
                  <c:v>19468.590013713871</c:v>
                </c:pt>
                <c:pt idx="17">
                  <c:v>20968.821875590744</c:v>
                </c:pt>
                <c:pt idx="18">
                  <c:v>22529.063011942686</c:v>
                </c:pt>
                <c:pt idx="19">
                  <c:v>24151.713793748764</c:v>
                </c:pt>
                <c:pt idx="20">
                  <c:v>25839.270606826962</c:v>
                </c:pt>
                <c:pt idx="21">
                  <c:v>27594.329692428422</c:v>
                </c:pt>
                <c:pt idx="22">
                  <c:v>29419.59114145382</c:v>
                </c:pt>
                <c:pt idx="23">
                  <c:v>31317.86304844034</c:v>
                </c:pt>
                <c:pt idx="24">
                  <c:v>33292.065831706139</c:v>
                </c:pt>
                <c:pt idx="25">
                  <c:v>35345.236726302828</c:v>
                </c:pt>
                <c:pt idx="26">
                  <c:v>37480.534456683141</c:v>
                </c:pt>
                <c:pt idx="27">
                  <c:v>39701.244096278897</c:v>
                </c:pt>
                <c:pt idx="28">
                  <c:v>42010.782121458302</c:v>
                </c:pt>
                <c:pt idx="29">
                  <c:v>44412.701667645073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E-485D-9229-E913B03750EA}"/>
            </c:ext>
          </c:extLst>
        </c:ser>
        <c:ser>
          <c:idx val="1"/>
          <c:order val="1"/>
          <c:tx>
            <c:strRef>
              <c:f>'Property 1'!$B$37</c:f>
              <c:strCache>
                <c:ptCount val="1"/>
                <c:pt idx="0">
                  <c:v>Princ. Paid</c:v>
                </c:pt>
              </c:strCache>
            </c:strRef>
          </c:tx>
          <c:spPr>
            <a:solidFill>
              <a:srgbClr val="DB4437">
                <a:alpha val="30000"/>
              </a:srgbClr>
            </a:solidFill>
            <a:ln w="19050" cmpd="sng">
              <a:solidFill>
                <a:srgbClr val="DB4437"/>
              </a:solidFill>
            </a:ln>
          </c:spPr>
          <c:cat>
            <c:numRef>
              <c:f>'Property 1'!$C$16:$AF$16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1'!$C$37:$AF$37</c:f>
              <c:numCache>
                <c:formatCode>"$"#,##0</c:formatCode>
                <c:ptCount val="30"/>
                <c:pt idx="0">
                  <c:v>4131.0229675889714</c:v>
                </c:pt>
                <c:pt idx="1">
                  <c:v>4342.3739428038243</c:v>
                </c:pt>
                <c:pt idx="2">
                  <c:v>4564.5380350298947</c:v>
                </c:pt>
                <c:pt idx="3">
                  <c:v>4798.0684638553648</c:v>
                </c:pt>
                <c:pt idx="4">
                  <c:v>5043.5467526327411</c:v>
                </c:pt>
                <c:pt idx="5">
                  <c:v>5301.5841765526566</c:v>
                </c:pt>
                <c:pt idx="6">
                  <c:v>5572.8232848048792</c:v>
                </c:pt>
                <c:pt idx="7">
                  <c:v>5857.9395006150007</c:v>
                </c:pt>
                <c:pt idx="8">
                  <c:v>6157.6428031428368</c:v>
                </c:pt>
                <c:pt idx="9">
                  <c:v>6472.6794954294164</c:v>
                </c:pt>
                <c:pt idx="10">
                  <c:v>6803.8340627957659</c:v>
                </c:pt>
                <c:pt idx="11">
                  <c:v>7151.9311263207928</c:v>
                </c:pt>
                <c:pt idx="12">
                  <c:v>7517.8374962628004</c:v>
                </c:pt>
                <c:pt idx="13">
                  <c:v>7902.4643305380596</c:v>
                </c:pt>
                <c:pt idx="14">
                  <c:v>8306.7694036311004</c:v>
                </c:pt>
                <c:pt idx="15">
                  <c:v>8731.7594915867958</c:v>
                </c:pt>
                <c:pt idx="16">
                  <c:v>9178.4928790231934</c:v>
                </c:pt>
                <c:pt idx="17">
                  <c:v>9648.081994408014</c:v>
                </c:pt>
                <c:pt idx="18">
                  <c:v>10141.696180160507</c:v>
                </c:pt>
                <c:pt idx="19">
                  <c:v>10660.564604477433</c:v>
                </c:pt>
                <c:pt idx="20">
                  <c:v>11205.979322133324</c:v>
                </c:pt>
                <c:pt idx="21">
                  <c:v>11779.298491877125</c:v>
                </c:pt>
                <c:pt idx="22">
                  <c:v>12381.949758437011</c:v>
                </c:pt>
                <c:pt idx="23">
                  <c:v>13015.433807554917</c:v>
                </c:pt>
                <c:pt idx="24">
                  <c:v>13681.328102903499</c:v>
                </c:pt>
                <c:pt idx="25">
                  <c:v>14381.290814190739</c:v>
                </c:pt>
                <c:pt idx="26">
                  <c:v>15117.064946233877</c:v>
                </c:pt>
                <c:pt idx="27">
                  <c:v>15890.482679284629</c:v>
                </c:pt>
                <c:pt idx="28">
                  <c:v>16703.469931413634</c:v>
                </c:pt>
                <c:pt idx="29">
                  <c:v>17558.051154315228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E-485D-9229-E913B03750EA}"/>
            </c:ext>
          </c:extLst>
        </c:ser>
        <c:ser>
          <c:idx val="2"/>
          <c:order val="2"/>
          <c:tx>
            <c:strRef>
              <c:f>'Property 1'!$B$46</c:f>
              <c:strCache>
                <c:ptCount val="1"/>
                <c:pt idx="0">
                  <c:v>Aggregate Appreciation</c:v>
                </c:pt>
              </c:strCache>
            </c:strRef>
          </c:tx>
          <c:spPr>
            <a:solidFill>
              <a:srgbClr val="F4B400">
                <a:alpha val="30000"/>
              </a:srgbClr>
            </a:solidFill>
            <a:ln w="19050" cmpd="sng">
              <a:solidFill>
                <a:srgbClr val="F4B400"/>
              </a:solidFill>
            </a:ln>
          </c:spPr>
          <c:cat>
            <c:numRef>
              <c:f>'Property 1'!$C$16:$AF$16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1'!$C$46:$AF$46</c:f>
              <c:numCache>
                <c:formatCode>\$#,##0;[Red]\(\$#,##0\)</c:formatCode>
                <c:ptCount val="30"/>
                <c:pt idx="0">
                  <c:v>14000</c:v>
                </c:pt>
                <c:pt idx="1">
                  <c:v>14560</c:v>
                </c:pt>
                <c:pt idx="2">
                  <c:v>15142.4</c:v>
                </c:pt>
                <c:pt idx="3">
                  <c:v>15748.096000000001</c:v>
                </c:pt>
                <c:pt idx="4">
                  <c:v>16378.019840000003</c:v>
                </c:pt>
                <c:pt idx="5">
                  <c:v>17033.140633600004</c:v>
                </c:pt>
                <c:pt idx="6">
                  <c:v>17714.466258944005</c:v>
                </c:pt>
                <c:pt idx="7">
                  <c:v>18423.044909301763</c:v>
                </c:pt>
                <c:pt idx="8">
                  <c:v>19159.966705673833</c:v>
                </c:pt>
                <c:pt idx="9">
                  <c:v>19926.365373900786</c:v>
                </c:pt>
                <c:pt idx="10">
                  <c:v>20723.419988856818</c:v>
                </c:pt>
                <c:pt idx="11">
                  <c:v>21552.356788411089</c:v>
                </c:pt>
                <c:pt idx="12">
                  <c:v>22414.451059947532</c:v>
                </c:pt>
                <c:pt idx="13">
                  <c:v>23311.02910234543</c:v>
                </c:pt>
                <c:pt idx="14">
                  <c:v>24243.47026643925</c:v>
                </c:pt>
                <c:pt idx="15">
                  <c:v>25213.209077096821</c:v>
                </c:pt>
                <c:pt idx="16">
                  <c:v>26221.737440180692</c:v>
                </c:pt>
                <c:pt idx="17">
                  <c:v>27270.606937787921</c:v>
                </c:pt>
                <c:pt idx="18">
                  <c:v>28361.431215299439</c:v>
                </c:pt>
                <c:pt idx="19">
                  <c:v>29495.888463911415</c:v>
                </c:pt>
                <c:pt idx="20">
                  <c:v>30675.724002467869</c:v>
                </c:pt>
                <c:pt idx="21">
                  <c:v>31902.752962566581</c:v>
                </c:pt>
                <c:pt idx="22">
                  <c:v>33178.863081069241</c:v>
                </c:pt>
                <c:pt idx="23">
                  <c:v>34506.017604312015</c:v>
                </c:pt>
                <c:pt idx="24">
                  <c:v>35886.258308484496</c:v>
                </c:pt>
                <c:pt idx="25">
                  <c:v>37321.708640823876</c:v>
                </c:pt>
                <c:pt idx="26">
                  <c:v>38814.576986456828</c:v>
                </c:pt>
                <c:pt idx="27">
                  <c:v>40367.160065915101</c:v>
                </c:pt>
                <c:pt idx="28">
                  <c:v>41981.84646855171</c:v>
                </c:pt>
                <c:pt idx="29">
                  <c:v>43661.120327293778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DE-485D-9229-E913B03750EA}"/>
            </c:ext>
          </c:extLst>
        </c:ser>
        <c:ser>
          <c:idx val="3"/>
          <c:order val="3"/>
          <c:tx>
            <c:strRef>
              <c:f>'Property 1'!$B$60</c:f>
              <c:strCache>
                <c:ptCount val="1"/>
                <c:pt idx="0">
                  <c:v>Tax Deduction Cash Value</c:v>
                </c:pt>
              </c:strCache>
            </c:strRef>
          </c:tx>
          <c:spPr>
            <a:solidFill>
              <a:srgbClr val="666666">
                <a:alpha val="30000"/>
              </a:srgbClr>
            </a:solidFill>
            <a:ln w="19050" cmpd="sng">
              <a:solidFill>
                <a:srgbClr val="666666"/>
              </a:solidFill>
            </a:ln>
          </c:spPr>
          <c:cat>
            <c:numRef>
              <c:f>'Property 1'!$C$16:$AF$16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1'!$C$60:$AF$60</c:f>
              <c:numCache>
                <c:formatCode>"$"#,##0</c:formatCode>
                <c:ptCount val="30"/>
                <c:pt idx="0">
                  <c:v>6047.5370737936646</c:v>
                </c:pt>
                <c:pt idx="1">
                  <c:v>6045.5269268206976</c:v>
                </c:pt>
                <c:pt idx="2">
                  <c:v>6042.9173768082337</c:v>
                </c:pt>
                <c:pt idx="3">
                  <c:v>6039.6578947549951</c:v>
                </c:pt>
                <c:pt idx="4">
                  <c:v>6035.6945720038702</c:v>
                </c:pt>
                <c:pt idx="5">
                  <c:v>6030.9699155525796</c:v>
                </c:pt>
                <c:pt idx="6">
                  <c:v>6025.4226316206359</c:v>
                </c:pt>
                <c:pt idx="7">
                  <c:v>6018.9873968212823</c:v>
                </c:pt>
                <c:pt idx="8">
                  <c:v>6011.5946162511991</c:v>
                </c:pt>
                <c:pt idx="9">
                  <c:v>6003.170167773621</c:v>
                </c:pt>
                <c:pt idx="10">
                  <c:v>5993.6351317315175</c:v>
                </c:pt>
                <c:pt idx="11">
                  <c:v>5982.9055052856475</c:v>
                </c:pt>
                <c:pt idx="12">
                  <c:v>5970.8919005292328</c:v>
                </c:pt>
                <c:pt idx="13">
                  <c:v>5957.4992254847284</c:v>
                </c:pt>
                <c:pt idx="14">
                  <c:v>5942.6263470401409</c:v>
                </c:pt>
                <c:pt idx="15">
                  <c:v>5926.165734831231</c:v>
                </c:pt>
                <c:pt idx="16">
                  <c:v>5908.0030850222083</c:v>
                </c:pt>
                <c:pt idx="17">
                  <c:v>5888.0169228816112</c:v>
                </c:pt>
                <c:pt idx="18">
                  <c:v>5866.0781829898888</c:v>
                </c:pt>
                <c:pt idx="19">
                  <c:v>5842.0497658529312</c:v>
                </c:pt>
                <c:pt idx="20">
                  <c:v>5815.7860696299376</c:v>
                </c:pt>
                <c:pt idx="21">
                  <c:v>5787.1324956140306</c:v>
                </c:pt>
                <c:pt idx="22">
                  <c:v>5755.9249260317201</c:v>
                </c:pt>
                <c:pt idx="23">
                  <c:v>5721.9891726490532</c:v>
                </c:pt>
                <c:pt idx="24">
                  <c:v>5685.1403945926086</c:v>
                </c:pt>
                <c:pt idx="25">
                  <c:v>5645.182483706416</c:v>
                </c:pt>
                <c:pt idx="26">
                  <c:v>5601.9074156778579</c:v>
                </c:pt>
                <c:pt idx="27">
                  <c:v>5555.0945650684098</c:v>
                </c:pt>
                <c:pt idx="28">
                  <c:v>5504.509982288253</c:v>
                </c:pt>
                <c:pt idx="29">
                  <c:v>5449.905630445619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DE-485D-9229-E913B0375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641703"/>
        <c:axId val="1489652439"/>
      </c:areaChart>
      <c:catAx>
        <c:axId val="897641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489652439"/>
        <c:crosses val="autoZero"/>
        <c:auto val="1"/>
        <c:lblAlgn val="ctr"/>
        <c:lblOffset val="100"/>
        <c:noMultiLvlLbl val="1"/>
      </c:catAx>
      <c:valAx>
        <c:axId val="14896524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897641703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7612843750119043"/>
          <c:y val="0.2318840579710145"/>
          <c:w val="0.25816257728306458"/>
          <c:h val="0.34550724637681157"/>
        </c:manualLayout>
      </c:layout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 b="1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rPr>
              <a:t>Equity and Appreciation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4652168188202241"/>
          <c:y val="0.17753623188405798"/>
          <c:w val="0.82187719452247199"/>
          <c:h val="0.70189651268115938"/>
        </c:manualLayout>
      </c:layout>
      <c:lineChart>
        <c:grouping val="standard"/>
        <c:varyColors val="1"/>
        <c:ser>
          <c:idx val="0"/>
          <c:order val="0"/>
          <c:tx>
            <c:strRef>
              <c:f>'Property 5'!$B$72</c:f>
              <c:strCache>
                <c:ptCount val="1"/>
                <c:pt idx="0">
                  <c:v>Equity</c:v>
                </c:pt>
              </c:strCache>
            </c:strRef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'Property 5'!$C$16:$AF$16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5'!$C$72:$AF$72</c:f>
              <c:numCache>
                <c:formatCode>"$"#,##0</c:formatCode>
                <c:ptCount val="30"/>
                <c:pt idx="0">
                  <c:v>74389.211903063289</c:v>
                </c:pt>
                <c:pt idx="1">
                  <c:v>97377.984217292396</c:v>
                </c:pt>
                <c:pt idx="2">
                  <c:v>121521.5558795117</c:v>
                </c:pt>
                <c:pt idx="3">
                  <c:v>146877.94112235808</c:v>
                </c:pt>
                <c:pt idx="4">
                  <c:v>173508.06892203039</c:v>
                </c:pt>
                <c:pt idx="5">
                  <c:v>201475.92945336763</c:v>
                </c:pt>
                <c:pt idx="6">
                  <c:v>230848.72790441031</c:v>
                </c:pt>
                <c:pt idx="7">
                  <c:v>261697.04602029812</c:v>
                </c:pt>
                <c:pt idx="8">
                  <c:v>294095.01176494599</c:v>
                </c:pt>
                <c:pt idx="9">
                  <c:v>328120.47750846378</c:v>
                </c:pt>
                <c:pt idx="10">
                  <c:v>363855.20716878952</c:v>
                </c:pt>
                <c:pt idx="11">
                  <c:v>401385.07275754085</c:v>
                </c:pt>
                <c:pt idx="12">
                  <c:v>440800.26080270734</c:v>
                </c:pt>
                <c:pt idx="13">
                  <c:v>482195.48914456065</c:v>
                </c:pt>
                <c:pt idx="14">
                  <c:v>525670.23462610808</c:v>
                </c:pt>
                <c:pt idx="15">
                  <c:v>571328.97222561808</c:v>
                </c:pt>
                <c:pt idx="16">
                  <c:v>619281.42620626418</c:v>
                </c:pt>
                <c:pt idx="17">
                  <c:v>669642.83388684073</c:v>
                </c:pt>
                <c:pt idx="18">
                  <c:v>722534.22266785533</c:v>
                </c:pt>
                <c:pt idx="19">
                  <c:v>778082.70097918634</c:v>
                </c:pt>
                <c:pt idx="20">
                  <c:v>836421.76384898042</c:v>
                </c:pt>
                <c:pt idx="21">
                  <c:v>897691.61382862856</c:v>
                </c:pt>
                <c:pt idx="22">
                  <c:v>962039.49804559804</c:v>
                </c:pt>
                <c:pt idx="23">
                  <c:v>1029620.0621946868</c:v>
                </c:pt>
                <c:pt idx="24">
                  <c:v>1100595.7223190116</c:v>
                </c:pt>
                <c:pt idx="25">
                  <c:v>1175137.0552748283</c:v>
                </c:pt>
                <c:pt idx="26">
                  <c:v>1253423.2088192282</c:v>
                </c:pt>
                <c:pt idx="27">
                  <c:v>1335642.3323069457</c:v>
                </c:pt>
                <c:pt idx="28">
                  <c:v>1421992.0290320991</c:v>
                </c:pt>
                <c:pt idx="29">
                  <c:v>1512679.8313027367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8-474D-AF75-9C3521448BAB}"/>
            </c:ext>
          </c:extLst>
        </c:ser>
        <c:ser>
          <c:idx val="1"/>
          <c:order val="1"/>
          <c:tx>
            <c:strRef>
              <c:f>'Property 5'!$B$47</c:f>
              <c:strCache>
                <c:ptCount val="1"/>
                <c:pt idx="0">
                  <c:v>Aggregate Appreciation</c:v>
                </c:pt>
              </c:strCache>
            </c:strRef>
          </c:tx>
          <c:spPr>
            <a:ln w="19050" cmpd="sng">
              <a:solidFill>
                <a:srgbClr val="DB4437"/>
              </a:solidFill>
              <a:prstDash val="dash"/>
            </a:ln>
          </c:spPr>
          <c:marker>
            <c:symbol val="none"/>
          </c:marker>
          <c:cat>
            <c:numRef>
              <c:f>'Property 5'!$C$16:$AF$16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5'!$C$47:$AF$47</c:f>
              <c:numCache>
                <c:formatCode>\$#,##0;[Red]\(\$#,##0\)</c:formatCode>
                <c:ptCount val="30"/>
                <c:pt idx="0">
                  <c:v>17500</c:v>
                </c:pt>
                <c:pt idx="1">
                  <c:v>35875</c:v>
                </c:pt>
                <c:pt idx="2">
                  <c:v>55168.75</c:v>
                </c:pt>
                <c:pt idx="3">
                  <c:v>75427.1875</c:v>
                </c:pt>
                <c:pt idx="4">
                  <c:v>96698.546875</c:v>
                </c:pt>
                <c:pt idx="5">
                  <c:v>119033.47421874999</c:v>
                </c:pt>
                <c:pt idx="6">
                  <c:v>142485.14792968749</c:v>
                </c:pt>
                <c:pt idx="7">
                  <c:v>167109.40532617187</c:v>
                </c:pt>
                <c:pt idx="8">
                  <c:v>192964.87559248047</c:v>
                </c:pt>
                <c:pt idx="9">
                  <c:v>220113.1193721045</c:v>
                </c:pt>
                <c:pt idx="10">
                  <c:v>248618.77534070972</c:v>
                </c:pt>
                <c:pt idx="11">
                  <c:v>278549.71410774521</c:v>
                </c:pt>
                <c:pt idx="12">
                  <c:v>309977.19981313247</c:v>
                </c:pt>
                <c:pt idx="13">
                  <c:v>342976.05980378907</c:v>
                </c:pt>
                <c:pt idx="14">
                  <c:v>377624.86279397854</c:v>
                </c:pt>
                <c:pt idx="15">
                  <c:v>414006.10593367746</c:v>
                </c:pt>
                <c:pt idx="16">
                  <c:v>452206.41123036132</c:v>
                </c:pt>
                <c:pt idx="17">
                  <c:v>492316.7317918794</c:v>
                </c:pt>
                <c:pt idx="18">
                  <c:v>534432.56838147342</c:v>
                </c:pt>
                <c:pt idx="19">
                  <c:v>578654.19680054707</c:v>
                </c:pt>
                <c:pt idx="20">
                  <c:v>625086.90664057445</c:v>
                </c:pt>
                <c:pt idx="21">
                  <c:v>673841.25197260315</c:v>
                </c:pt>
                <c:pt idx="22">
                  <c:v>725033.31457123335</c:v>
                </c:pt>
                <c:pt idx="23">
                  <c:v>778784.98029979505</c:v>
                </c:pt>
                <c:pt idx="24">
                  <c:v>835224.22931478475</c:v>
                </c:pt>
                <c:pt idx="25">
                  <c:v>894485.44078052393</c:v>
                </c:pt>
                <c:pt idx="26">
                  <c:v>956709.71281955007</c:v>
                </c:pt>
                <c:pt idx="27">
                  <c:v>1022045.1984605276</c:v>
                </c:pt>
                <c:pt idx="28">
                  <c:v>1090647.4583835539</c:v>
                </c:pt>
                <c:pt idx="29">
                  <c:v>1162679.8313027315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D8-474D-AF75-9C3521448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4945668"/>
        <c:axId val="1459360021"/>
      </c:lineChart>
      <c:catAx>
        <c:axId val="16749456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59360021"/>
        <c:crosses val="autoZero"/>
        <c:auto val="1"/>
        <c:lblAlgn val="ctr"/>
        <c:lblOffset val="100"/>
        <c:noMultiLvlLbl val="1"/>
      </c:catAx>
      <c:valAx>
        <c:axId val="14593600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crossAx val="16749456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676704417753299"/>
          <c:y val="0.25120772946859904"/>
          <c:w val="0.27569508093055856"/>
          <c:h val="0.17275362318840579"/>
        </c:manualLayout>
      </c:layout>
      <c:overlay val="0"/>
    </c:legend>
    <c:plotVisOnly val="1"/>
    <c:dispBlanksAs val="zero"/>
    <c:showDLblsOverMax val="1"/>
  </c:chart>
  <c:txPr>
    <a:bodyPr/>
    <a:lstStyle/>
    <a:p>
      <a:pPr lvl="0" algn="ctr">
        <a:defRPr lang="en-US" sz="1000" b="0" i="0" u="none" strike="noStrike" kern="1200" baseline="0">
          <a:solidFill>
            <a:srgbClr val="000000"/>
          </a:solidFill>
          <a:latin typeface="Roboto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lang="en-US" sz="1600" b="1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rPr>
              <a:t>Equity and Appreciation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4652168188202241"/>
          <c:y val="0.17753623188405798"/>
          <c:w val="0.82187719452247199"/>
          <c:h val="0.70189651268115938"/>
        </c:manualLayout>
      </c:layout>
      <c:lineChart>
        <c:grouping val="standard"/>
        <c:varyColors val="1"/>
        <c:ser>
          <c:idx val="0"/>
          <c:order val="0"/>
          <c:tx>
            <c:strRef>
              <c:f>'Property 1'!$B$72</c:f>
              <c:strCache>
                <c:ptCount val="1"/>
                <c:pt idx="0">
                  <c:v>Equity</c:v>
                </c:pt>
              </c:strCache>
            </c:strRef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'Property 1'!$C$16:$AF$16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1'!$C$72:$AF$72</c:f>
              <c:numCache>
                <c:formatCode>"$"#,##0</c:formatCode>
                <c:ptCount val="30"/>
                <c:pt idx="0">
                  <c:v>88131.022967588971</c:v>
                </c:pt>
                <c:pt idx="1">
                  <c:v>107033.3969103928</c:v>
                </c:pt>
                <c:pt idx="2">
                  <c:v>126740.33494542268</c:v>
                </c:pt>
                <c:pt idx="3">
                  <c:v>147286.49940927804</c:v>
                </c:pt>
                <c:pt idx="4">
                  <c:v>168708.06600191077</c:v>
                </c:pt>
                <c:pt idx="5">
                  <c:v>191042.79081206344</c:v>
                </c:pt>
                <c:pt idx="6">
                  <c:v>214330.08035581233</c:v>
                </c:pt>
                <c:pt idx="7">
                  <c:v>238611.0647657291</c:v>
                </c:pt>
                <c:pt idx="8">
                  <c:v>263928.67427454574</c:v>
                </c:pt>
                <c:pt idx="9">
                  <c:v>290327.71914387593</c:v>
                </c:pt>
                <c:pt idx="10">
                  <c:v>317854.97319552855</c:v>
                </c:pt>
                <c:pt idx="11">
                  <c:v>346559.26111026044</c:v>
                </c:pt>
                <c:pt idx="12">
                  <c:v>376491.54966647079</c:v>
                </c:pt>
                <c:pt idx="13">
                  <c:v>407705.04309935425</c:v>
                </c:pt>
                <c:pt idx="14">
                  <c:v>440255.28276942461</c:v>
                </c:pt>
                <c:pt idx="15">
                  <c:v>474200.25133810827</c:v>
                </c:pt>
                <c:pt idx="16">
                  <c:v>509600.48165731214</c:v>
                </c:pt>
                <c:pt idx="17">
                  <c:v>546519.17058950814</c:v>
                </c:pt>
                <c:pt idx="18">
                  <c:v>585022.29798496806</c:v>
                </c:pt>
                <c:pt idx="19">
                  <c:v>625178.7510533568</c:v>
                </c:pt>
                <c:pt idx="20">
                  <c:v>667060.45437795797</c:v>
                </c:pt>
                <c:pt idx="21">
                  <c:v>710742.50583240169</c:v>
                </c:pt>
                <c:pt idx="22">
                  <c:v>756303.31867190788</c:v>
                </c:pt>
                <c:pt idx="23">
                  <c:v>803824.77008377481</c:v>
                </c:pt>
                <c:pt idx="24">
                  <c:v>853392.3564951627</c:v>
                </c:pt>
                <c:pt idx="25">
                  <c:v>905095.3559501773</c:v>
                </c:pt>
                <c:pt idx="26">
                  <c:v>959026.99788286805</c:v>
                </c:pt>
                <c:pt idx="27">
                  <c:v>1015284.6406280678</c:v>
                </c:pt>
                <c:pt idx="28">
                  <c:v>1073969.9570280332</c:v>
                </c:pt>
                <c:pt idx="29">
                  <c:v>1135189.1285096423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0-4724-9D0C-F1845CD8731E}"/>
            </c:ext>
          </c:extLst>
        </c:ser>
        <c:ser>
          <c:idx val="1"/>
          <c:order val="1"/>
          <c:tx>
            <c:strRef>
              <c:f>'Property 1'!$B$47</c:f>
              <c:strCache>
                <c:ptCount val="1"/>
                <c:pt idx="0">
                  <c:v>Aggregate Appreciation</c:v>
                </c:pt>
              </c:strCache>
            </c:strRef>
          </c:tx>
          <c:spPr>
            <a:ln w="19050" cmpd="sng">
              <a:solidFill>
                <a:srgbClr val="DB4437"/>
              </a:solidFill>
              <a:prstDash val="dash"/>
            </a:ln>
          </c:spPr>
          <c:marker>
            <c:symbol val="none"/>
          </c:marker>
          <c:cat>
            <c:numRef>
              <c:f>'Property 1'!$C$16:$AF$16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1'!$C$47:$AF$47</c:f>
              <c:numCache>
                <c:formatCode>\$#,##0;[Red]\(\$#,##0\)</c:formatCode>
                <c:ptCount val="30"/>
                <c:pt idx="0">
                  <c:v>14000</c:v>
                </c:pt>
                <c:pt idx="1">
                  <c:v>28560</c:v>
                </c:pt>
                <c:pt idx="2">
                  <c:v>43702.400000000001</c:v>
                </c:pt>
                <c:pt idx="3">
                  <c:v>59450.495999999999</c:v>
                </c:pt>
                <c:pt idx="4">
                  <c:v>75828.515840000007</c:v>
                </c:pt>
                <c:pt idx="5">
                  <c:v>92861.656473600015</c:v>
                </c:pt>
                <c:pt idx="6">
                  <c:v>110576.12273254403</c:v>
                </c:pt>
                <c:pt idx="7">
                  <c:v>128999.16764184579</c:v>
                </c:pt>
                <c:pt idx="8">
                  <c:v>148159.13434751963</c:v>
                </c:pt>
                <c:pt idx="9">
                  <c:v>168085.4997214204</c:v>
                </c:pt>
                <c:pt idx="10">
                  <c:v>188808.91971027723</c:v>
                </c:pt>
                <c:pt idx="11">
                  <c:v>210361.27649868833</c:v>
                </c:pt>
                <c:pt idx="12">
                  <c:v>232775.72755863587</c:v>
                </c:pt>
                <c:pt idx="13">
                  <c:v>256086.75666098131</c:v>
                </c:pt>
                <c:pt idx="14">
                  <c:v>280330.22692742053</c:v>
                </c:pt>
                <c:pt idx="15">
                  <c:v>305543.43600451737</c:v>
                </c:pt>
                <c:pt idx="16">
                  <c:v>331765.17344469804</c:v>
                </c:pt>
                <c:pt idx="17">
                  <c:v>359035.78038248594</c:v>
                </c:pt>
                <c:pt idx="18">
                  <c:v>387397.21159778535</c:v>
                </c:pt>
                <c:pt idx="19">
                  <c:v>416893.10006169678</c:v>
                </c:pt>
                <c:pt idx="20">
                  <c:v>447568.82406416466</c:v>
                </c:pt>
                <c:pt idx="21">
                  <c:v>479471.57702673122</c:v>
                </c:pt>
                <c:pt idx="22">
                  <c:v>512650.44010780047</c:v>
                </c:pt>
                <c:pt idx="23">
                  <c:v>547156.45771211246</c:v>
                </c:pt>
                <c:pt idx="24">
                  <c:v>583042.71602059691</c:v>
                </c:pt>
                <c:pt idx="25">
                  <c:v>620364.42466142075</c:v>
                </c:pt>
                <c:pt idx="26">
                  <c:v>659179.00164787762</c:v>
                </c:pt>
                <c:pt idx="27">
                  <c:v>699546.16171379271</c:v>
                </c:pt>
                <c:pt idx="28">
                  <c:v>741528.00818234438</c:v>
                </c:pt>
                <c:pt idx="29">
                  <c:v>785189.12850963813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0-4724-9D0C-F1845CD87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4945668"/>
        <c:axId val="1459360021"/>
      </c:lineChart>
      <c:catAx>
        <c:axId val="16749456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59360021"/>
        <c:crosses val="autoZero"/>
        <c:auto val="1"/>
        <c:lblAlgn val="ctr"/>
        <c:lblOffset val="100"/>
        <c:noMultiLvlLbl val="1"/>
      </c:catAx>
      <c:valAx>
        <c:axId val="14593600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crossAx val="16749456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676704417753299"/>
          <c:y val="0.25120772946859904"/>
          <c:w val="0.27569508093055856"/>
          <c:h val="0.17275362318840579"/>
        </c:manualLayout>
      </c:layout>
      <c:overlay val="0"/>
    </c:legend>
    <c:plotVisOnly val="1"/>
    <c:dispBlanksAs val="zero"/>
    <c:showDLblsOverMax val="1"/>
  </c:chart>
  <c:txPr>
    <a:bodyPr/>
    <a:lstStyle/>
    <a:p>
      <a:pPr lvl="0" algn="ctr">
        <a:defRPr lang="en-US" sz="1000" b="0" i="0" u="none" strike="noStrike" kern="1200" baseline="0">
          <a:solidFill>
            <a:srgbClr val="000000"/>
          </a:solidFill>
          <a:latin typeface="Roboto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r>
              <a:rPr lang="en-US" sz="1600" b="1" i="0">
                <a:solidFill>
                  <a:srgbClr val="000000"/>
                </a:solidFill>
                <a:latin typeface="Roboto"/>
              </a:rPr>
              <a:t>Real Estate Investment Return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4652168188202241"/>
          <c:y val="0.17753623188405798"/>
          <c:w val="0.82187719452247199"/>
          <c:h val="0.70189651268115938"/>
        </c:manualLayout>
      </c:layout>
      <c:areaChart>
        <c:grouping val="stacked"/>
        <c:varyColors val="1"/>
        <c:ser>
          <c:idx val="0"/>
          <c:order val="0"/>
          <c:tx>
            <c:strRef>
              <c:f>'Property 2'!$B$30</c:f>
              <c:strCache>
                <c:ptCount val="1"/>
                <c:pt idx="0">
                  <c:v>Gross Rental Income</c:v>
                </c:pt>
              </c:strCache>
            </c:strRef>
          </c:tx>
          <c:spPr>
            <a:solidFill>
              <a:srgbClr val="4285F4">
                <a:alpha val="30000"/>
              </a:srgbClr>
            </a:solidFill>
            <a:ln w="19050" cmpd="sng">
              <a:solidFill>
                <a:srgbClr val="4285F4"/>
              </a:solidFill>
            </a:ln>
          </c:spPr>
          <c:cat>
            <c:numRef>
              <c:f>'Property 2'!$C$16:$AF$16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2'!$C$30:$AF$30</c:f>
              <c:numCache>
                <c:formatCode>"$"#,##0</c:formatCode>
                <c:ptCount val="30"/>
                <c:pt idx="0">
                  <c:v>758.66018372868075</c:v>
                </c:pt>
                <c:pt idx="1">
                  <c:v>1555.5878687391623</c:v>
                </c:pt>
                <c:pt idx="2">
                  <c:v>2384.3926611500592</c:v>
                </c:pt>
                <c:pt idx="3">
                  <c:v>3246.3496452573963</c:v>
                </c:pt>
                <c:pt idx="4">
                  <c:v>4142.7849087290269</c:v>
                </c:pt>
                <c:pt idx="5">
                  <c:v>5075.0775827395191</c:v>
                </c:pt>
                <c:pt idx="6">
                  <c:v>6044.6619637104359</c:v>
                </c:pt>
                <c:pt idx="7">
                  <c:v>7053.0297199201887</c:v>
                </c:pt>
                <c:pt idx="8">
                  <c:v>8101.7321863783272</c:v>
                </c:pt>
                <c:pt idx="9">
                  <c:v>9192.3827514948007</c:v>
                </c:pt>
                <c:pt idx="10">
                  <c:v>10326.659339215923</c:v>
                </c:pt>
                <c:pt idx="11">
                  <c:v>11506.306990445897</c:v>
                </c:pt>
                <c:pt idx="12">
                  <c:v>12733.140547725066</c:v>
                </c:pt>
                <c:pt idx="13">
                  <c:v>14009.047447295405</c:v>
                </c:pt>
                <c:pt idx="14">
                  <c:v>15335.990622848552</c:v>
                </c:pt>
                <c:pt idx="15">
                  <c:v>16716.011525423834</c:v>
                </c:pt>
                <c:pt idx="16">
                  <c:v>18151.233264102113</c:v>
                </c:pt>
                <c:pt idx="17">
                  <c:v>19643.863872327536</c:v>
                </c:pt>
                <c:pt idx="18">
                  <c:v>21196.199704881961</c:v>
                </c:pt>
                <c:pt idx="19">
                  <c:v>22810.62897073858</c:v>
                </c:pt>
                <c:pt idx="20">
                  <c:v>24489.635407229456</c:v>
                </c:pt>
                <c:pt idx="21">
                  <c:v>26235.802101179961</c:v>
                </c:pt>
                <c:pt idx="22">
                  <c:v>28051.815462888502</c:v>
                </c:pt>
                <c:pt idx="23">
                  <c:v>29940.469359065373</c:v>
                </c:pt>
                <c:pt idx="24">
                  <c:v>31904.669411089315</c:v>
                </c:pt>
                <c:pt idx="25">
                  <c:v>33947.437465194234</c:v>
                </c:pt>
                <c:pt idx="26">
                  <c:v>36071.916241463332</c:v>
                </c:pt>
                <c:pt idx="27">
                  <c:v>38281.374168783208</c:v>
                </c:pt>
                <c:pt idx="28">
                  <c:v>40579.210413195862</c:v>
                </c:pt>
                <c:pt idx="29">
                  <c:v>42968.960107385035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1-4AD3-AED2-BBB427BD68BA}"/>
            </c:ext>
          </c:extLst>
        </c:ser>
        <c:ser>
          <c:idx val="1"/>
          <c:order val="1"/>
          <c:tx>
            <c:strRef>
              <c:f>'Property 2'!$B$37</c:f>
              <c:strCache>
                <c:ptCount val="1"/>
                <c:pt idx="0">
                  <c:v>Princ. Paid</c:v>
                </c:pt>
              </c:strCache>
            </c:strRef>
          </c:tx>
          <c:spPr>
            <a:solidFill>
              <a:srgbClr val="DB4437">
                <a:alpha val="30000"/>
              </a:srgbClr>
            </a:solidFill>
            <a:ln w="19050" cmpd="sng">
              <a:solidFill>
                <a:srgbClr val="DB4437"/>
              </a:solidFill>
            </a:ln>
          </c:spPr>
          <c:cat>
            <c:numRef>
              <c:f>'Property 2'!$C$16:$AF$16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2'!$C$37:$AF$37</c:f>
              <c:numCache>
                <c:formatCode>"$"#,##0</c:formatCode>
                <c:ptCount val="30"/>
                <c:pt idx="0">
                  <c:v>4389.2119030632894</c:v>
                </c:pt>
                <c:pt idx="1">
                  <c:v>4613.772314229107</c:v>
                </c:pt>
                <c:pt idx="2">
                  <c:v>4849.8216622192995</c:v>
                </c:pt>
                <c:pt idx="3">
                  <c:v>5097.947742846387</c:v>
                </c:pt>
                <c:pt idx="4">
                  <c:v>5358.7684246723074</c:v>
                </c:pt>
                <c:pt idx="5">
                  <c:v>5632.9331875872449</c:v>
                </c:pt>
                <c:pt idx="6">
                  <c:v>5921.1247401051805</c:v>
                </c:pt>
                <c:pt idx="7">
                  <c:v>6224.0607194034383</c:v>
                </c:pt>
                <c:pt idx="8">
                  <c:v>6542.4954783392604</c:v>
                </c:pt>
                <c:pt idx="9">
                  <c:v>6877.2219638937677</c:v>
                </c:pt>
                <c:pt idx="10">
                  <c:v>7229.0736917205213</c:v>
                </c:pt>
                <c:pt idx="11">
                  <c:v>7598.9268217158678</c:v>
                </c:pt>
                <c:pt idx="12">
                  <c:v>7987.7023397792364</c:v>
                </c:pt>
                <c:pt idx="13">
                  <c:v>8396.3683511967247</c:v>
                </c:pt>
                <c:pt idx="14">
                  <c:v>8825.9424913580588</c:v>
                </c:pt>
                <c:pt idx="15">
                  <c:v>9277.4944598109869</c:v>
                </c:pt>
                <c:pt idx="16">
                  <c:v>9752.1486839621793</c:v>
                </c:pt>
                <c:pt idx="17">
                  <c:v>10251.087119058531</c:v>
                </c:pt>
                <c:pt idx="18">
                  <c:v>10775.552191420546</c:v>
                </c:pt>
                <c:pt idx="19">
                  <c:v>11326.849892257305</c:v>
                </c:pt>
                <c:pt idx="20">
                  <c:v>11906.353029766702</c:v>
                </c:pt>
                <c:pt idx="21">
                  <c:v>12515.504647619469</c:v>
                </c:pt>
                <c:pt idx="22">
                  <c:v>13155.821618339338</c:v>
                </c:pt>
                <c:pt idx="23">
                  <c:v>13828.898420527112</c:v>
                </c:pt>
                <c:pt idx="24">
                  <c:v>14536.411109334993</c:v>
                </c:pt>
                <c:pt idx="25">
                  <c:v>15280.121490077698</c:v>
                </c:pt>
                <c:pt idx="26">
                  <c:v>16061.881505373523</c:v>
                </c:pt>
                <c:pt idx="27">
                  <c:v>16883.637846739941</c:v>
                </c:pt>
                <c:pt idx="28">
                  <c:v>17747.43680212702</c:v>
                </c:pt>
                <c:pt idx="29">
                  <c:v>18655.429351459963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1-4AD3-AED2-BBB427BD68BA}"/>
            </c:ext>
          </c:extLst>
        </c:ser>
        <c:ser>
          <c:idx val="2"/>
          <c:order val="2"/>
          <c:tx>
            <c:strRef>
              <c:f>'Property 2'!$B$46</c:f>
              <c:strCache>
                <c:ptCount val="1"/>
                <c:pt idx="0">
                  <c:v>Aggregate Appreciation</c:v>
                </c:pt>
              </c:strCache>
            </c:strRef>
          </c:tx>
          <c:spPr>
            <a:solidFill>
              <a:srgbClr val="F4B400">
                <a:alpha val="30000"/>
              </a:srgbClr>
            </a:solidFill>
            <a:ln w="19050" cmpd="sng">
              <a:solidFill>
                <a:srgbClr val="F4B400"/>
              </a:solidFill>
            </a:ln>
          </c:spPr>
          <c:cat>
            <c:numRef>
              <c:f>'Property 2'!$C$16:$AF$16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2'!$C$46:$AF$46</c:f>
              <c:numCache>
                <c:formatCode>\$#,##0;[Red]\(\$#,##0\)</c:formatCode>
                <c:ptCount val="30"/>
                <c:pt idx="0">
                  <c:v>17500</c:v>
                </c:pt>
                <c:pt idx="1">
                  <c:v>18375</c:v>
                </c:pt>
                <c:pt idx="2">
                  <c:v>19293.75</c:v>
                </c:pt>
                <c:pt idx="3">
                  <c:v>20258.4375</c:v>
                </c:pt>
                <c:pt idx="4">
                  <c:v>21271.359375</c:v>
                </c:pt>
                <c:pt idx="5">
                  <c:v>22334.927343750001</c:v>
                </c:pt>
                <c:pt idx="6">
                  <c:v>23451.673710937503</c:v>
                </c:pt>
                <c:pt idx="7">
                  <c:v>24624.257396484376</c:v>
                </c:pt>
                <c:pt idx="8">
                  <c:v>25855.470266308595</c:v>
                </c:pt>
                <c:pt idx="9">
                  <c:v>27148.243779624027</c:v>
                </c:pt>
                <c:pt idx="10">
                  <c:v>28505.655968605228</c:v>
                </c:pt>
                <c:pt idx="11">
                  <c:v>29930.938767035488</c:v>
                </c:pt>
                <c:pt idx="12">
                  <c:v>31427.485705387262</c:v>
                </c:pt>
                <c:pt idx="13">
                  <c:v>32998.859990656631</c:v>
                </c:pt>
                <c:pt idx="14">
                  <c:v>34648.802990189455</c:v>
                </c:pt>
                <c:pt idx="15">
                  <c:v>36381.243139698927</c:v>
                </c:pt>
                <c:pt idx="16">
                  <c:v>38200.305296683873</c:v>
                </c:pt>
                <c:pt idx="17">
                  <c:v>40110.32056151807</c:v>
                </c:pt>
                <c:pt idx="18">
                  <c:v>42115.836589593971</c:v>
                </c:pt>
                <c:pt idx="19">
                  <c:v>44221.628419073677</c:v>
                </c:pt>
                <c:pt idx="20">
                  <c:v>46432.709840027353</c:v>
                </c:pt>
                <c:pt idx="21">
                  <c:v>48754.345332028723</c:v>
                </c:pt>
                <c:pt idx="22">
                  <c:v>51192.06259863016</c:v>
                </c:pt>
                <c:pt idx="23">
                  <c:v>53751.665728561667</c:v>
                </c:pt>
                <c:pt idx="24">
                  <c:v>56439.249014989742</c:v>
                </c:pt>
                <c:pt idx="25">
                  <c:v>59261.21146573923</c:v>
                </c:pt>
                <c:pt idx="26">
                  <c:v>62224.272039026189</c:v>
                </c:pt>
                <c:pt idx="27">
                  <c:v>65335.485640977502</c:v>
                </c:pt>
                <c:pt idx="28">
                  <c:v>68602.259923026373</c:v>
                </c:pt>
                <c:pt idx="29">
                  <c:v>72032.372919177695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1-4AD3-AED2-BBB427BD68BA}"/>
            </c:ext>
          </c:extLst>
        </c:ser>
        <c:ser>
          <c:idx val="3"/>
          <c:order val="3"/>
          <c:tx>
            <c:strRef>
              <c:f>'Property 2'!$B$60</c:f>
              <c:strCache>
                <c:ptCount val="1"/>
                <c:pt idx="0">
                  <c:v>Tax Deduction Cash Value</c:v>
                </c:pt>
              </c:strCache>
            </c:strRef>
          </c:tx>
          <c:spPr>
            <a:solidFill>
              <a:srgbClr val="666666">
                <a:alpha val="30000"/>
              </a:srgbClr>
            </a:solidFill>
            <a:ln w="19050" cmpd="sng">
              <a:solidFill>
                <a:srgbClr val="666666"/>
              </a:solidFill>
            </a:ln>
          </c:spPr>
          <c:cat>
            <c:numRef>
              <c:f>'Property 2'!$C$16:$AF$16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2'!$C$60:$AF$60</c:f>
              <c:numCache>
                <c:formatCode>"$"#,##0</c:formatCode>
                <c:ptCount val="30"/>
                <c:pt idx="0">
                  <c:v>6261.068140905767</c:v>
                </c:pt>
                <c:pt idx="1">
                  <c:v>6257.0447597469811</c:v>
                </c:pt>
                <c:pt idx="2">
                  <c:v>6252.3090088587414</c:v>
                </c:pt>
                <c:pt idx="3">
                  <c:v>6246.804181017169</c:v>
                </c:pt>
                <c:pt idx="4">
                  <c:v>6240.4698573077076</c:v>
                </c:pt>
                <c:pt idx="5">
                  <c:v>6233.2416848103521</c:v>
                </c:pt>
                <c:pt idx="6">
                  <c:v>6225.0511416140953</c:v>
                </c:pt>
                <c:pt idx="7">
                  <c:v>6215.8252884604753</c:v>
                </c:pt>
                <c:pt idx="8">
                  <c:v>6205.4865062782692</c:v>
                </c:pt>
                <c:pt idx="9">
                  <c:v>6193.9522188313022</c:v>
                </c:pt>
                <c:pt idx="10">
                  <c:v>6181.13459965944</c:v>
                </c:pt>
                <c:pt idx="11">
                  <c:v>6166.9402624484892</c:v>
                </c:pt>
                <c:pt idx="12">
                  <c:v>6151.2699339180936</c:v>
                </c:pt>
                <c:pt idx="13">
                  <c:v>6134.0181082675344</c:v>
                </c:pt>
                <c:pt idx="14">
                  <c:v>6115.0726821677799</c:v>
                </c:pt>
                <c:pt idx="15">
                  <c:v>6094.3145692333055</c:v>
                </c:pt>
                <c:pt idx="16">
                  <c:v>6071.6172928502192</c:v>
                </c:pt>
                <c:pt idx="17">
                  <c:v>6046.8465561764033</c:v>
                </c:pt>
                <c:pt idx="18">
                  <c:v>6019.8597880660382</c:v>
                </c:pt>
                <c:pt idx="19">
                  <c:v>5990.5056636035997</c:v>
                </c:pt>
                <c:pt idx="20">
                  <c:v>5958.6235978620471</c:v>
                </c:pt>
                <c:pt idx="21">
                  <c:v>5924.0432114253754</c:v>
                </c:pt>
                <c:pt idx="22">
                  <c:v>5886.5837661375772</c:v>
                </c:pt>
                <c:pt idx="23">
                  <c:v>5846.053569457662</c:v>
                </c:pt>
                <c:pt idx="24">
                  <c:v>5802.2493457133814</c:v>
                </c:pt>
                <c:pt idx="25">
                  <c:v>5754.9555724551756</c:v>
                </c:pt>
                <c:pt idx="26">
                  <c:v>5703.9437800154919</c:v>
                </c:pt>
                <c:pt idx="27">
                  <c:v>5648.9718122772947</c:v>
                </c:pt>
                <c:pt idx="28">
                  <c:v>5589.7830465490479</c:v>
                </c:pt>
                <c:pt idx="29">
                  <c:v>5526.1055703309867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61-4AD3-AED2-BBB427BD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641703"/>
        <c:axId val="1489652439"/>
      </c:areaChart>
      <c:catAx>
        <c:axId val="897641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489652439"/>
        <c:crosses val="autoZero"/>
        <c:auto val="1"/>
        <c:lblAlgn val="ctr"/>
        <c:lblOffset val="100"/>
        <c:noMultiLvlLbl val="1"/>
      </c:catAx>
      <c:valAx>
        <c:axId val="14896524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897641703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7612843750119043"/>
          <c:y val="0.2318840579710145"/>
          <c:w val="0.25816257728306458"/>
          <c:h val="0.34550724637681157"/>
        </c:manualLayout>
      </c:layout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 b="1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rPr>
              <a:t>Equity and Appreciation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4652168188202241"/>
          <c:y val="0.17753623188405798"/>
          <c:w val="0.82187719452247199"/>
          <c:h val="0.70189651268115938"/>
        </c:manualLayout>
      </c:layout>
      <c:lineChart>
        <c:grouping val="standard"/>
        <c:varyColors val="1"/>
        <c:ser>
          <c:idx val="0"/>
          <c:order val="0"/>
          <c:tx>
            <c:strRef>
              <c:f>'Property 2'!$B$72</c:f>
              <c:strCache>
                <c:ptCount val="1"/>
                <c:pt idx="0">
                  <c:v>Equity</c:v>
                </c:pt>
              </c:strCache>
            </c:strRef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'Property 2'!$C$16:$AF$16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2'!$C$72:$AF$72</c:f>
              <c:numCache>
                <c:formatCode>"$"#,##0</c:formatCode>
                <c:ptCount val="30"/>
                <c:pt idx="0">
                  <c:v>74389.211903063289</c:v>
                </c:pt>
                <c:pt idx="1">
                  <c:v>97377.984217292396</c:v>
                </c:pt>
                <c:pt idx="2">
                  <c:v>121521.5558795117</c:v>
                </c:pt>
                <c:pt idx="3">
                  <c:v>146877.94112235808</c:v>
                </c:pt>
                <c:pt idx="4">
                  <c:v>173508.06892203039</c:v>
                </c:pt>
                <c:pt idx="5">
                  <c:v>201475.92945336763</c:v>
                </c:pt>
                <c:pt idx="6">
                  <c:v>230848.72790441031</c:v>
                </c:pt>
                <c:pt idx="7">
                  <c:v>261697.04602029812</c:v>
                </c:pt>
                <c:pt idx="8">
                  <c:v>294095.01176494599</c:v>
                </c:pt>
                <c:pt idx="9">
                  <c:v>328120.47750846378</c:v>
                </c:pt>
                <c:pt idx="10">
                  <c:v>363855.20716878952</c:v>
                </c:pt>
                <c:pt idx="11">
                  <c:v>401385.07275754085</c:v>
                </c:pt>
                <c:pt idx="12">
                  <c:v>440800.26080270734</c:v>
                </c:pt>
                <c:pt idx="13">
                  <c:v>482195.48914456065</c:v>
                </c:pt>
                <c:pt idx="14">
                  <c:v>525670.23462610808</c:v>
                </c:pt>
                <c:pt idx="15">
                  <c:v>571328.97222561808</c:v>
                </c:pt>
                <c:pt idx="16">
                  <c:v>619281.42620626418</c:v>
                </c:pt>
                <c:pt idx="17">
                  <c:v>669642.83388684073</c:v>
                </c:pt>
                <c:pt idx="18">
                  <c:v>722534.22266785533</c:v>
                </c:pt>
                <c:pt idx="19">
                  <c:v>778082.70097918634</c:v>
                </c:pt>
                <c:pt idx="20">
                  <c:v>836421.76384898042</c:v>
                </c:pt>
                <c:pt idx="21">
                  <c:v>897691.61382862856</c:v>
                </c:pt>
                <c:pt idx="22">
                  <c:v>962039.49804559804</c:v>
                </c:pt>
                <c:pt idx="23">
                  <c:v>1029620.0621946868</c:v>
                </c:pt>
                <c:pt idx="24">
                  <c:v>1100595.7223190116</c:v>
                </c:pt>
                <c:pt idx="25">
                  <c:v>1175137.0552748283</c:v>
                </c:pt>
                <c:pt idx="26">
                  <c:v>1253423.2088192282</c:v>
                </c:pt>
                <c:pt idx="27">
                  <c:v>1335642.3323069457</c:v>
                </c:pt>
                <c:pt idx="28">
                  <c:v>1421992.0290320991</c:v>
                </c:pt>
                <c:pt idx="29">
                  <c:v>1512679.8313027367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F-4865-B4F7-059509D688F4}"/>
            </c:ext>
          </c:extLst>
        </c:ser>
        <c:ser>
          <c:idx val="1"/>
          <c:order val="1"/>
          <c:tx>
            <c:strRef>
              <c:f>'Property 2'!$B$47</c:f>
              <c:strCache>
                <c:ptCount val="1"/>
                <c:pt idx="0">
                  <c:v>Aggregate Appreciation</c:v>
                </c:pt>
              </c:strCache>
            </c:strRef>
          </c:tx>
          <c:spPr>
            <a:ln w="19050" cmpd="sng">
              <a:solidFill>
                <a:srgbClr val="DB4437"/>
              </a:solidFill>
              <a:prstDash val="dash"/>
            </a:ln>
          </c:spPr>
          <c:marker>
            <c:symbol val="none"/>
          </c:marker>
          <c:cat>
            <c:numRef>
              <c:f>'Property 2'!$C$16:$AF$16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2'!$C$47:$AF$47</c:f>
              <c:numCache>
                <c:formatCode>\$#,##0;[Red]\(\$#,##0\)</c:formatCode>
                <c:ptCount val="30"/>
                <c:pt idx="0">
                  <c:v>17500</c:v>
                </c:pt>
                <c:pt idx="1">
                  <c:v>35875</c:v>
                </c:pt>
                <c:pt idx="2">
                  <c:v>55168.75</c:v>
                </c:pt>
                <c:pt idx="3">
                  <c:v>75427.1875</c:v>
                </c:pt>
                <c:pt idx="4">
                  <c:v>96698.546875</c:v>
                </c:pt>
                <c:pt idx="5">
                  <c:v>119033.47421874999</c:v>
                </c:pt>
                <c:pt idx="6">
                  <c:v>142485.14792968749</c:v>
                </c:pt>
                <c:pt idx="7">
                  <c:v>167109.40532617187</c:v>
                </c:pt>
                <c:pt idx="8">
                  <c:v>192964.87559248047</c:v>
                </c:pt>
                <c:pt idx="9">
                  <c:v>220113.1193721045</c:v>
                </c:pt>
                <c:pt idx="10">
                  <c:v>248618.77534070972</c:v>
                </c:pt>
                <c:pt idx="11">
                  <c:v>278549.71410774521</c:v>
                </c:pt>
                <c:pt idx="12">
                  <c:v>309977.19981313247</c:v>
                </c:pt>
                <c:pt idx="13">
                  <c:v>342976.05980378907</c:v>
                </c:pt>
                <c:pt idx="14">
                  <c:v>377624.86279397854</c:v>
                </c:pt>
                <c:pt idx="15">
                  <c:v>414006.10593367746</c:v>
                </c:pt>
                <c:pt idx="16">
                  <c:v>452206.41123036132</c:v>
                </c:pt>
                <c:pt idx="17">
                  <c:v>492316.7317918794</c:v>
                </c:pt>
                <c:pt idx="18">
                  <c:v>534432.56838147342</c:v>
                </c:pt>
                <c:pt idx="19">
                  <c:v>578654.19680054707</c:v>
                </c:pt>
                <c:pt idx="20">
                  <c:v>625086.90664057445</c:v>
                </c:pt>
                <c:pt idx="21">
                  <c:v>673841.25197260315</c:v>
                </c:pt>
                <c:pt idx="22">
                  <c:v>725033.31457123335</c:v>
                </c:pt>
                <c:pt idx="23">
                  <c:v>778784.98029979505</c:v>
                </c:pt>
                <c:pt idx="24">
                  <c:v>835224.22931478475</c:v>
                </c:pt>
                <c:pt idx="25">
                  <c:v>894485.44078052393</c:v>
                </c:pt>
                <c:pt idx="26">
                  <c:v>956709.71281955007</c:v>
                </c:pt>
                <c:pt idx="27">
                  <c:v>1022045.1984605276</c:v>
                </c:pt>
                <c:pt idx="28">
                  <c:v>1090647.4583835539</c:v>
                </c:pt>
                <c:pt idx="29">
                  <c:v>1162679.8313027315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F-4865-B4F7-059509D68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4945668"/>
        <c:axId val="1459360021"/>
      </c:lineChart>
      <c:catAx>
        <c:axId val="16749456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59360021"/>
        <c:crosses val="autoZero"/>
        <c:auto val="1"/>
        <c:lblAlgn val="ctr"/>
        <c:lblOffset val="100"/>
        <c:noMultiLvlLbl val="1"/>
      </c:catAx>
      <c:valAx>
        <c:axId val="14593600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crossAx val="16749456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676704417753299"/>
          <c:y val="0.25120772946859904"/>
          <c:w val="0.27569508093055856"/>
          <c:h val="0.17275362318840579"/>
        </c:manualLayout>
      </c:layout>
      <c:overlay val="0"/>
    </c:legend>
    <c:plotVisOnly val="1"/>
    <c:dispBlanksAs val="zero"/>
    <c:showDLblsOverMax val="1"/>
  </c:chart>
  <c:txPr>
    <a:bodyPr/>
    <a:lstStyle/>
    <a:p>
      <a:pPr lvl="0" algn="ctr">
        <a:defRPr lang="en-US" sz="1000" b="0" i="0" u="none" strike="noStrike" kern="1200" baseline="0">
          <a:solidFill>
            <a:srgbClr val="000000"/>
          </a:solidFill>
          <a:latin typeface="Roboto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r>
              <a:rPr lang="en-US" sz="1600" b="1" i="0">
                <a:solidFill>
                  <a:srgbClr val="000000"/>
                </a:solidFill>
                <a:latin typeface="Roboto"/>
              </a:rPr>
              <a:t>Real Estate Investment Return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4652168188202241"/>
          <c:y val="0.17753623188405798"/>
          <c:w val="0.82187719452247199"/>
          <c:h val="0.70189651268115938"/>
        </c:manualLayout>
      </c:layout>
      <c:areaChart>
        <c:grouping val="stacked"/>
        <c:varyColors val="1"/>
        <c:ser>
          <c:idx val="0"/>
          <c:order val="0"/>
          <c:tx>
            <c:strRef>
              <c:f>'Property 3'!$B$30</c:f>
              <c:strCache>
                <c:ptCount val="1"/>
                <c:pt idx="0">
                  <c:v>Gross Rental Income</c:v>
                </c:pt>
              </c:strCache>
            </c:strRef>
          </c:tx>
          <c:spPr>
            <a:solidFill>
              <a:srgbClr val="4285F4">
                <a:alpha val="30000"/>
              </a:srgbClr>
            </a:solidFill>
            <a:ln w="19050" cmpd="sng">
              <a:solidFill>
                <a:srgbClr val="4285F4"/>
              </a:solidFill>
            </a:ln>
          </c:spPr>
          <c:cat>
            <c:numRef>
              <c:f>'Property 3'!$C$16:$AF$16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3'!$C$30:$AF$30</c:f>
              <c:numCache>
                <c:formatCode>"$"#,##0</c:formatCode>
                <c:ptCount val="30"/>
                <c:pt idx="0">
                  <c:v>758.66018372868075</c:v>
                </c:pt>
                <c:pt idx="1">
                  <c:v>1555.5878687391623</c:v>
                </c:pt>
                <c:pt idx="2">
                  <c:v>2384.3926611500592</c:v>
                </c:pt>
                <c:pt idx="3">
                  <c:v>3246.3496452573963</c:v>
                </c:pt>
                <c:pt idx="4">
                  <c:v>4142.7849087290269</c:v>
                </c:pt>
                <c:pt idx="5">
                  <c:v>5075.0775827395191</c:v>
                </c:pt>
                <c:pt idx="6">
                  <c:v>6044.6619637104359</c:v>
                </c:pt>
                <c:pt idx="7">
                  <c:v>7053.0297199201887</c:v>
                </c:pt>
                <c:pt idx="8">
                  <c:v>8101.7321863783272</c:v>
                </c:pt>
                <c:pt idx="9">
                  <c:v>9192.3827514948007</c:v>
                </c:pt>
                <c:pt idx="10">
                  <c:v>10326.659339215923</c:v>
                </c:pt>
                <c:pt idx="11">
                  <c:v>11506.306990445897</c:v>
                </c:pt>
                <c:pt idx="12">
                  <c:v>12733.140547725066</c:v>
                </c:pt>
                <c:pt idx="13">
                  <c:v>14009.047447295405</c:v>
                </c:pt>
                <c:pt idx="14">
                  <c:v>15335.990622848552</c:v>
                </c:pt>
                <c:pt idx="15">
                  <c:v>16716.011525423834</c:v>
                </c:pt>
                <c:pt idx="16">
                  <c:v>18151.233264102113</c:v>
                </c:pt>
                <c:pt idx="17">
                  <c:v>19643.863872327536</c:v>
                </c:pt>
                <c:pt idx="18">
                  <c:v>21196.199704881961</c:v>
                </c:pt>
                <c:pt idx="19">
                  <c:v>22810.62897073858</c:v>
                </c:pt>
                <c:pt idx="20">
                  <c:v>24489.635407229456</c:v>
                </c:pt>
                <c:pt idx="21">
                  <c:v>26235.802101179961</c:v>
                </c:pt>
                <c:pt idx="22">
                  <c:v>28051.815462888502</c:v>
                </c:pt>
                <c:pt idx="23">
                  <c:v>29940.469359065373</c:v>
                </c:pt>
                <c:pt idx="24">
                  <c:v>31904.669411089315</c:v>
                </c:pt>
                <c:pt idx="25">
                  <c:v>33947.437465194234</c:v>
                </c:pt>
                <c:pt idx="26">
                  <c:v>36071.916241463332</c:v>
                </c:pt>
                <c:pt idx="27">
                  <c:v>38281.374168783208</c:v>
                </c:pt>
                <c:pt idx="28">
                  <c:v>40579.210413195862</c:v>
                </c:pt>
                <c:pt idx="29">
                  <c:v>42968.960107385035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1-4239-8D93-45D0C8487734}"/>
            </c:ext>
          </c:extLst>
        </c:ser>
        <c:ser>
          <c:idx val="1"/>
          <c:order val="1"/>
          <c:tx>
            <c:strRef>
              <c:f>'Property 3'!$B$37</c:f>
              <c:strCache>
                <c:ptCount val="1"/>
                <c:pt idx="0">
                  <c:v>Princ. Paid</c:v>
                </c:pt>
              </c:strCache>
            </c:strRef>
          </c:tx>
          <c:spPr>
            <a:solidFill>
              <a:srgbClr val="DB4437">
                <a:alpha val="30000"/>
              </a:srgbClr>
            </a:solidFill>
            <a:ln w="19050" cmpd="sng">
              <a:solidFill>
                <a:srgbClr val="DB4437"/>
              </a:solidFill>
            </a:ln>
          </c:spPr>
          <c:cat>
            <c:numRef>
              <c:f>'Property 3'!$C$16:$AF$16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3'!$C$37:$AF$37</c:f>
              <c:numCache>
                <c:formatCode>"$"#,##0</c:formatCode>
                <c:ptCount val="30"/>
                <c:pt idx="0">
                  <c:v>4389.2119030632894</c:v>
                </c:pt>
                <c:pt idx="1">
                  <c:v>4613.772314229107</c:v>
                </c:pt>
                <c:pt idx="2">
                  <c:v>4849.8216622192995</c:v>
                </c:pt>
                <c:pt idx="3">
                  <c:v>5097.947742846387</c:v>
                </c:pt>
                <c:pt idx="4">
                  <c:v>5358.7684246723074</c:v>
                </c:pt>
                <c:pt idx="5">
                  <c:v>5632.9331875872449</c:v>
                </c:pt>
                <c:pt idx="6">
                  <c:v>5921.1247401051805</c:v>
                </c:pt>
                <c:pt idx="7">
                  <c:v>6224.0607194034383</c:v>
                </c:pt>
                <c:pt idx="8">
                  <c:v>6542.4954783392604</c:v>
                </c:pt>
                <c:pt idx="9">
                  <c:v>6877.2219638937677</c:v>
                </c:pt>
                <c:pt idx="10">
                  <c:v>7229.0736917205213</c:v>
                </c:pt>
                <c:pt idx="11">
                  <c:v>7598.9268217158678</c:v>
                </c:pt>
                <c:pt idx="12">
                  <c:v>7987.7023397792364</c:v>
                </c:pt>
                <c:pt idx="13">
                  <c:v>8396.3683511967247</c:v>
                </c:pt>
                <c:pt idx="14">
                  <c:v>8825.9424913580588</c:v>
                </c:pt>
                <c:pt idx="15">
                  <c:v>9277.4944598109869</c:v>
                </c:pt>
                <c:pt idx="16">
                  <c:v>9752.1486839621793</c:v>
                </c:pt>
                <c:pt idx="17">
                  <c:v>10251.087119058531</c:v>
                </c:pt>
                <c:pt idx="18">
                  <c:v>10775.552191420546</c:v>
                </c:pt>
                <c:pt idx="19">
                  <c:v>11326.849892257305</c:v>
                </c:pt>
                <c:pt idx="20">
                  <c:v>11906.353029766702</c:v>
                </c:pt>
                <c:pt idx="21">
                  <c:v>12515.504647619469</c:v>
                </c:pt>
                <c:pt idx="22">
                  <c:v>13155.821618339338</c:v>
                </c:pt>
                <c:pt idx="23">
                  <c:v>13828.898420527112</c:v>
                </c:pt>
                <c:pt idx="24">
                  <c:v>14536.411109334993</c:v>
                </c:pt>
                <c:pt idx="25">
                  <c:v>15280.121490077698</c:v>
                </c:pt>
                <c:pt idx="26">
                  <c:v>16061.881505373523</c:v>
                </c:pt>
                <c:pt idx="27">
                  <c:v>16883.637846739941</c:v>
                </c:pt>
                <c:pt idx="28">
                  <c:v>17747.43680212702</c:v>
                </c:pt>
                <c:pt idx="29">
                  <c:v>18655.429351459963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1-4239-8D93-45D0C8487734}"/>
            </c:ext>
          </c:extLst>
        </c:ser>
        <c:ser>
          <c:idx val="2"/>
          <c:order val="2"/>
          <c:tx>
            <c:strRef>
              <c:f>'Property 3'!$B$46</c:f>
              <c:strCache>
                <c:ptCount val="1"/>
                <c:pt idx="0">
                  <c:v>Aggregate Appreciation</c:v>
                </c:pt>
              </c:strCache>
            </c:strRef>
          </c:tx>
          <c:spPr>
            <a:solidFill>
              <a:srgbClr val="F4B400">
                <a:alpha val="30000"/>
              </a:srgbClr>
            </a:solidFill>
            <a:ln w="19050" cmpd="sng">
              <a:solidFill>
                <a:srgbClr val="F4B400"/>
              </a:solidFill>
            </a:ln>
          </c:spPr>
          <c:cat>
            <c:numRef>
              <c:f>'Property 3'!$C$16:$AF$16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3'!$C$46:$AF$46</c:f>
              <c:numCache>
                <c:formatCode>\$#,##0;[Red]\(\$#,##0\)</c:formatCode>
                <c:ptCount val="30"/>
                <c:pt idx="0">
                  <c:v>17500</c:v>
                </c:pt>
                <c:pt idx="1">
                  <c:v>18375</c:v>
                </c:pt>
                <c:pt idx="2">
                  <c:v>19293.75</c:v>
                </c:pt>
                <c:pt idx="3">
                  <c:v>20258.4375</c:v>
                </c:pt>
                <c:pt idx="4">
                  <c:v>21271.359375</c:v>
                </c:pt>
                <c:pt idx="5">
                  <c:v>22334.927343750001</c:v>
                </c:pt>
                <c:pt idx="6">
                  <c:v>23451.673710937503</c:v>
                </c:pt>
                <c:pt idx="7">
                  <c:v>24624.257396484376</c:v>
                </c:pt>
                <c:pt idx="8">
                  <c:v>25855.470266308595</c:v>
                </c:pt>
                <c:pt idx="9">
                  <c:v>27148.243779624027</c:v>
                </c:pt>
                <c:pt idx="10">
                  <c:v>28505.655968605228</c:v>
                </c:pt>
                <c:pt idx="11">
                  <c:v>29930.938767035488</c:v>
                </c:pt>
                <c:pt idx="12">
                  <c:v>31427.485705387262</c:v>
                </c:pt>
                <c:pt idx="13">
                  <c:v>32998.859990656631</c:v>
                </c:pt>
                <c:pt idx="14">
                  <c:v>34648.802990189455</c:v>
                </c:pt>
                <c:pt idx="15">
                  <c:v>36381.243139698927</c:v>
                </c:pt>
                <c:pt idx="16">
                  <c:v>38200.305296683873</c:v>
                </c:pt>
                <c:pt idx="17">
                  <c:v>40110.32056151807</c:v>
                </c:pt>
                <c:pt idx="18">
                  <c:v>42115.836589593971</c:v>
                </c:pt>
                <c:pt idx="19">
                  <c:v>44221.628419073677</c:v>
                </c:pt>
                <c:pt idx="20">
                  <c:v>46432.709840027353</c:v>
                </c:pt>
                <c:pt idx="21">
                  <c:v>48754.345332028723</c:v>
                </c:pt>
                <c:pt idx="22">
                  <c:v>51192.06259863016</c:v>
                </c:pt>
                <c:pt idx="23">
                  <c:v>53751.665728561667</c:v>
                </c:pt>
                <c:pt idx="24">
                  <c:v>56439.249014989742</c:v>
                </c:pt>
                <c:pt idx="25">
                  <c:v>59261.21146573923</c:v>
                </c:pt>
                <c:pt idx="26">
                  <c:v>62224.272039026189</c:v>
                </c:pt>
                <c:pt idx="27">
                  <c:v>65335.485640977502</c:v>
                </c:pt>
                <c:pt idx="28">
                  <c:v>68602.259923026373</c:v>
                </c:pt>
                <c:pt idx="29">
                  <c:v>72032.372919177695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31-4239-8D93-45D0C8487734}"/>
            </c:ext>
          </c:extLst>
        </c:ser>
        <c:ser>
          <c:idx val="3"/>
          <c:order val="3"/>
          <c:tx>
            <c:strRef>
              <c:f>'Property 3'!$B$60</c:f>
              <c:strCache>
                <c:ptCount val="1"/>
                <c:pt idx="0">
                  <c:v>Tax Deduction Cash Value</c:v>
                </c:pt>
              </c:strCache>
            </c:strRef>
          </c:tx>
          <c:spPr>
            <a:solidFill>
              <a:srgbClr val="666666">
                <a:alpha val="30000"/>
              </a:srgbClr>
            </a:solidFill>
            <a:ln w="19050" cmpd="sng">
              <a:solidFill>
                <a:srgbClr val="666666"/>
              </a:solidFill>
            </a:ln>
          </c:spPr>
          <c:cat>
            <c:numRef>
              <c:f>'Property 3'!$C$16:$AF$16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3'!$C$60:$AF$60</c:f>
              <c:numCache>
                <c:formatCode>"$"#,##0</c:formatCode>
                <c:ptCount val="30"/>
                <c:pt idx="0">
                  <c:v>6261.068140905767</c:v>
                </c:pt>
                <c:pt idx="1">
                  <c:v>6257.0447597469811</c:v>
                </c:pt>
                <c:pt idx="2">
                  <c:v>6252.3090088587414</c:v>
                </c:pt>
                <c:pt idx="3">
                  <c:v>6246.804181017169</c:v>
                </c:pt>
                <c:pt idx="4">
                  <c:v>6240.4698573077076</c:v>
                </c:pt>
                <c:pt idx="5">
                  <c:v>6233.2416848103521</c:v>
                </c:pt>
                <c:pt idx="6">
                  <c:v>6225.0511416140953</c:v>
                </c:pt>
                <c:pt idx="7">
                  <c:v>6215.8252884604753</c:v>
                </c:pt>
                <c:pt idx="8">
                  <c:v>6205.4865062782692</c:v>
                </c:pt>
                <c:pt idx="9">
                  <c:v>6193.9522188313022</c:v>
                </c:pt>
                <c:pt idx="10">
                  <c:v>6181.13459965944</c:v>
                </c:pt>
                <c:pt idx="11">
                  <c:v>6166.9402624484892</c:v>
                </c:pt>
                <c:pt idx="12">
                  <c:v>6151.2699339180936</c:v>
                </c:pt>
                <c:pt idx="13">
                  <c:v>6134.0181082675344</c:v>
                </c:pt>
                <c:pt idx="14">
                  <c:v>6115.0726821677799</c:v>
                </c:pt>
                <c:pt idx="15">
                  <c:v>6094.3145692333055</c:v>
                </c:pt>
                <c:pt idx="16">
                  <c:v>6071.6172928502192</c:v>
                </c:pt>
                <c:pt idx="17">
                  <c:v>6046.8465561764033</c:v>
                </c:pt>
                <c:pt idx="18">
                  <c:v>6019.8597880660382</c:v>
                </c:pt>
                <c:pt idx="19">
                  <c:v>5990.5056636035997</c:v>
                </c:pt>
                <c:pt idx="20">
                  <c:v>5958.6235978620471</c:v>
                </c:pt>
                <c:pt idx="21">
                  <c:v>5924.0432114253754</c:v>
                </c:pt>
                <c:pt idx="22">
                  <c:v>5886.5837661375772</c:v>
                </c:pt>
                <c:pt idx="23">
                  <c:v>5846.053569457662</c:v>
                </c:pt>
                <c:pt idx="24">
                  <c:v>5802.2493457133814</c:v>
                </c:pt>
                <c:pt idx="25">
                  <c:v>5754.9555724551756</c:v>
                </c:pt>
                <c:pt idx="26">
                  <c:v>5703.9437800154919</c:v>
                </c:pt>
                <c:pt idx="27">
                  <c:v>5648.9718122772947</c:v>
                </c:pt>
                <c:pt idx="28">
                  <c:v>5589.7830465490479</c:v>
                </c:pt>
                <c:pt idx="29">
                  <c:v>5526.1055703309867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31-4239-8D93-45D0C8487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641703"/>
        <c:axId val="1489652439"/>
      </c:areaChart>
      <c:catAx>
        <c:axId val="897641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489652439"/>
        <c:crosses val="autoZero"/>
        <c:auto val="1"/>
        <c:lblAlgn val="ctr"/>
        <c:lblOffset val="100"/>
        <c:noMultiLvlLbl val="1"/>
      </c:catAx>
      <c:valAx>
        <c:axId val="14896524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897641703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7612843750119043"/>
          <c:y val="0.2318840579710145"/>
          <c:w val="0.25816257728306458"/>
          <c:h val="0.34550724637681157"/>
        </c:manualLayout>
      </c:layout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 b="1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rPr>
              <a:t>Equity and Appreciation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4652168188202241"/>
          <c:y val="0.17753623188405798"/>
          <c:w val="0.82187719452247199"/>
          <c:h val="0.70189651268115938"/>
        </c:manualLayout>
      </c:layout>
      <c:lineChart>
        <c:grouping val="standard"/>
        <c:varyColors val="1"/>
        <c:ser>
          <c:idx val="0"/>
          <c:order val="0"/>
          <c:tx>
            <c:strRef>
              <c:f>'Property 3'!$B$72</c:f>
              <c:strCache>
                <c:ptCount val="1"/>
                <c:pt idx="0">
                  <c:v>Equity</c:v>
                </c:pt>
              </c:strCache>
            </c:strRef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'Property 3'!$C$16:$AF$16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3'!$C$72:$AF$72</c:f>
              <c:numCache>
                <c:formatCode>"$"#,##0</c:formatCode>
                <c:ptCount val="30"/>
                <c:pt idx="0">
                  <c:v>74389.211903063289</c:v>
                </c:pt>
                <c:pt idx="1">
                  <c:v>97377.984217292396</c:v>
                </c:pt>
                <c:pt idx="2">
                  <c:v>121521.5558795117</c:v>
                </c:pt>
                <c:pt idx="3">
                  <c:v>146877.94112235808</c:v>
                </c:pt>
                <c:pt idx="4">
                  <c:v>173508.06892203039</c:v>
                </c:pt>
                <c:pt idx="5">
                  <c:v>201475.92945336763</c:v>
                </c:pt>
                <c:pt idx="6">
                  <c:v>230848.72790441031</c:v>
                </c:pt>
                <c:pt idx="7">
                  <c:v>261697.04602029812</c:v>
                </c:pt>
                <c:pt idx="8">
                  <c:v>294095.01176494599</c:v>
                </c:pt>
                <c:pt idx="9">
                  <c:v>328120.47750846378</c:v>
                </c:pt>
                <c:pt idx="10">
                  <c:v>363855.20716878952</c:v>
                </c:pt>
                <c:pt idx="11">
                  <c:v>401385.07275754085</c:v>
                </c:pt>
                <c:pt idx="12">
                  <c:v>440800.26080270734</c:v>
                </c:pt>
                <c:pt idx="13">
                  <c:v>482195.48914456065</c:v>
                </c:pt>
                <c:pt idx="14">
                  <c:v>525670.23462610808</c:v>
                </c:pt>
                <c:pt idx="15">
                  <c:v>571328.97222561808</c:v>
                </c:pt>
                <c:pt idx="16">
                  <c:v>619281.42620626418</c:v>
                </c:pt>
                <c:pt idx="17">
                  <c:v>669642.83388684073</c:v>
                </c:pt>
                <c:pt idx="18">
                  <c:v>722534.22266785533</c:v>
                </c:pt>
                <c:pt idx="19">
                  <c:v>778082.70097918634</c:v>
                </c:pt>
                <c:pt idx="20">
                  <c:v>836421.76384898042</c:v>
                </c:pt>
                <c:pt idx="21">
                  <c:v>897691.61382862856</c:v>
                </c:pt>
                <c:pt idx="22">
                  <c:v>962039.49804559804</c:v>
                </c:pt>
                <c:pt idx="23">
                  <c:v>1029620.0621946868</c:v>
                </c:pt>
                <c:pt idx="24">
                  <c:v>1100595.7223190116</c:v>
                </c:pt>
                <c:pt idx="25">
                  <c:v>1175137.0552748283</c:v>
                </c:pt>
                <c:pt idx="26">
                  <c:v>1253423.2088192282</c:v>
                </c:pt>
                <c:pt idx="27">
                  <c:v>1335642.3323069457</c:v>
                </c:pt>
                <c:pt idx="28">
                  <c:v>1421992.0290320991</c:v>
                </c:pt>
                <c:pt idx="29">
                  <c:v>1512679.8313027367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20-462D-AFD7-D963843D9FBC}"/>
            </c:ext>
          </c:extLst>
        </c:ser>
        <c:ser>
          <c:idx val="1"/>
          <c:order val="1"/>
          <c:tx>
            <c:strRef>
              <c:f>'Property 3'!$B$47</c:f>
              <c:strCache>
                <c:ptCount val="1"/>
                <c:pt idx="0">
                  <c:v>Aggregate Appreciation</c:v>
                </c:pt>
              </c:strCache>
            </c:strRef>
          </c:tx>
          <c:spPr>
            <a:ln w="19050" cmpd="sng">
              <a:solidFill>
                <a:srgbClr val="DB4437"/>
              </a:solidFill>
              <a:prstDash val="dash"/>
            </a:ln>
          </c:spPr>
          <c:marker>
            <c:symbol val="none"/>
          </c:marker>
          <c:cat>
            <c:numRef>
              <c:f>'Property 3'!$C$16:$AF$16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3'!$C$47:$AF$47</c:f>
              <c:numCache>
                <c:formatCode>\$#,##0;[Red]\(\$#,##0\)</c:formatCode>
                <c:ptCount val="30"/>
                <c:pt idx="0">
                  <c:v>17500</c:v>
                </c:pt>
                <c:pt idx="1">
                  <c:v>35875</c:v>
                </c:pt>
                <c:pt idx="2">
                  <c:v>55168.75</c:v>
                </c:pt>
                <c:pt idx="3">
                  <c:v>75427.1875</c:v>
                </c:pt>
                <c:pt idx="4">
                  <c:v>96698.546875</c:v>
                </c:pt>
                <c:pt idx="5">
                  <c:v>119033.47421874999</c:v>
                </c:pt>
                <c:pt idx="6">
                  <c:v>142485.14792968749</c:v>
                </c:pt>
                <c:pt idx="7">
                  <c:v>167109.40532617187</c:v>
                </c:pt>
                <c:pt idx="8">
                  <c:v>192964.87559248047</c:v>
                </c:pt>
                <c:pt idx="9">
                  <c:v>220113.1193721045</c:v>
                </c:pt>
                <c:pt idx="10">
                  <c:v>248618.77534070972</c:v>
                </c:pt>
                <c:pt idx="11">
                  <c:v>278549.71410774521</c:v>
                </c:pt>
                <c:pt idx="12">
                  <c:v>309977.19981313247</c:v>
                </c:pt>
                <c:pt idx="13">
                  <c:v>342976.05980378907</c:v>
                </c:pt>
                <c:pt idx="14">
                  <c:v>377624.86279397854</c:v>
                </c:pt>
                <c:pt idx="15">
                  <c:v>414006.10593367746</c:v>
                </c:pt>
                <c:pt idx="16">
                  <c:v>452206.41123036132</c:v>
                </c:pt>
                <c:pt idx="17">
                  <c:v>492316.7317918794</c:v>
                </c:pt>
                <c:pt idx="18">
                  <c:v>534432.56838147342</c:v>
                </c:pt>
                <c:pt idx="19">
                  <c:v>578654.19680054707</c:v>
                </c:pt>
                <c:pt idx="20">
                  <c:v>625086.90664057445</c:v>
                </c:pt>
                <c:pt idx="21">
                  <c:v>673841.25197260315</c:v>
                </c:pt>
                <c:pt idx="22">
                  <c:v>725033.31457123335</c:v>
                </c:pt>
                <c:pt idx="23">
                  <c:v>778784.98029979505</c:v>
                </c:pt>
                <c:pt idx="24">
                  <c:v>835224.22931478475</c:v>
                </c:pt>
                <c:pt idx="25">
                  <c:v>894485.44078052393</c:v>
                </c:pt>
                <c:pt idx="26">
                  <c:v>956709.71281955007</c:v>
                </c:pt>
                <c:pt idx="27">
                  <c:v>1022045.1984605276</c:v>
                </c:pt>
                <c:pt idx="28">
                  <c:v>1090647.4583835539</c:v>
                </c:pt>
                <c:pt idx="29">
                  <c:v>1162679.8313027315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20-462D-AFD7-D963843D9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4945668"/>
        <c:axId val="1459360021"/>
      </c:lineChart>
      <c:catAx>
        <c:axId val="16749456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59360021"/>
        <c:crosses val="autoZero"/>
        <c:auto val="1"/>
        <c:lblAlgn val="ctr"/>
        <c:lblOffset val="100"/>
        <c:noMultiLvlLbl val="1"/>
      </c:catAx>
      <c:valAx>
        <c:axId val="14593600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crossAx val="16749456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676704417753299"/>
          <c:y val="0.25120772946859904"/>
          <c:w val="0.27569508093055856"/>
          <c:h val="0.17275362318840579"/>
        </c:manualLayout>
      </c:layout>
      <c:overlay val="0"/>
    </c:legend>
    <c:plotVisOnly val="1"/>
    <c:dispBlanksAs val="zero"/>
    <c:showDLblsOverMax val="1"/>
  </c:chart>
  <c:txPr>
    <a:bodyPr/>
    <a:lstStyle/>
    <a:p>
      <a:pPr lvl="0" algn="ctr">
        <a:defRPr lang="en-US" sz="1000" b="0" i="0" u="none" strike="noStrike" kern="1200" baseline="0">
          <a:solidFill>
            <a:srgbClr val="000000"/>
          </a:solidFill>
          <a:latin typeface="Roboto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r>
              <a:rPr lang="en-US" sz="1600" b="1" i="0">
                <a:solidFill>
                  <a:srgbClr val="000000"/>
                </a:solidFill>
                <a:latin typeface="Roboto"/>
              </a:rPr>
              <a:t>Real Estate Investment Return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4652168188202241"/>
          <c:y val="0.17753623188405798"/>
          <c:w val="0.82187719452247199"/>
          <c:h val="0.70189651268115938"/>
        </c:manualLayout>
      </c:layout>
      <c:areaChart>
        <c:grouping val="stacked"/>
        <c:varyColors val="1"/>
        <c:ser>
          <c:idx val="0"/>
          <c:order val="0"/>
          <c:tx>
            <c:strRef>
              <c:f>'Property 4'!$B$30</c:f>
              <c:strCache>
                <c:ptCount val="1"/>
                <c:pt idx="0">
                  <c:v>Gross Rental Income</c:v>
                </c:pt>
              </c:strCache>
            </c:strRef>
          </c:tx>
          <c:spPr>
            <a:solidFill>
              <a:srgbClr val="4285F4">
                <a:alpha val="30000"/>
              </a:srgbClr>
            </a:solidFill>
            <a:ln w="19050" cmpd="sng">
              <a:solidFill>
                <a:srgbClr val="4285F4"/>
              </a:solidFill>
            </a:ln>
          </c:spPr>
          <c:cat>
            <c:numRef>
              <c:f>'Property 4'!$C$16:$AF$16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4'!$C$30:$AF$30</c:f>
              <c:numCache>
                <c:formatCode>"$"#,##0</c:formatCode>
                <c:ptCount val="30"/>
                <c:pt idx="0">
                  <c:v>758.66018372868075</c:v>
                </c:pt>
                <c:pt idx="1">
                  <c:v>1555.5878687391623</c:v>
                </c:pt>
                <c:pt idx="2">
                  <c:v>2384.3926611500592</c:v>
                </c:pt>
                <c:pt idx="3">
                  <c:v>3246.3496452573963</c:v>
                </c:pt>
                <c:pt idx="4">
                  <c:v>4142.7849087290269</c:v>
                </c:pt>
                <c:pt idx="5">
                  <c:v>5075.0775827395191</c:v>
                </c:pt>
                <c:pt idx="6">
                  <c:v>6044.6619637104359</c:v>
                </c:pt>
                <c:pt idx="7">
                  <c:v>7053.0297199201887</c:v>
                </c:pt>
                <c:pt idx="8">
                  <c:v>8101.7321863783272</c:v>
                </c:pt>
                <c:pt idx="9">
                  <c:v>9192.3827514948007</c:v>
                </c:pt>
                <c:pt idx="10">
                  <c:v>10326.659339215923</c:v>
                </c:pt>
                <c:pt idx="11">
                  <c:v>11506.306990445897</c:v>
                </c:pt>
                <c:pt idx="12">
                  <c:v>12733.140547725066</c:v>
                </c:pt>
                <c:pt idx="13">
                  <c:v>14009.047447295405</c:v>
                </c:pt>
                <c:pt idx="14">
                  <c:v>15335.990622848552</c:v>
                </c:pt>
                <c:pt idx="15">
                  <c:v>16716.011525423834</c:v>
                </c:pt>
                <c:pt idx="16">
                  <c:v>18151.233264102113</c:v>
                </c:pt>
                <c:pt idx="17">
                  <c:v>19643.863872327536</c:v>
                </c:pt>
                <c:pt idx="18">
                  <c:v>21196.199704881961</c:v>
                </c:pt>
                <c:pt idx="19">
                  <c:v>22810.62897073858</c:v>
                </c:pt>
                <c:pt idx="20">
                  <c:v>24489.635407229456</c:v>
                </c:pt>
                <c:pt idx="21">
                  <c:v>26235.802101179961</c:v>
                </c:pt>
                <c:pt idx="22">
                  <c:v>28051.815462888502</c:v>
                </c:pt>
                <c:pt idx="23">
                  <c:v>29940.469359065373</c:v>
                </c:pt>
                <c:pt idx="24">
                  <c:v>31904.669411089315</c:v>
                </c:pt>
                <c:pt idx="25">
                  <c:v>33947.437465194234</c:v>
                </c:pt>
                <c:pt idx="26">
                  <c:v>36071.916241463332</c:v>
                </c:pt>
                <c:pt idx="27">
                  <c:v>38281.374168783208</c:v>
                </c:pt>
                <c:pt idx="28">
                  <c:v>40579.210413195862</c:v>
                </c:pt>
                <c:pt idx="29">
                  <c:v>42968.960107385035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4-4154-83FD-E238B8DD2F2B}"/>
            </c:ext>
          </c:extLst>
        </c:ser>
        <c:ser>
          <c:idx val="1"/>
          <c:order val="1"/>
          <c:tx>
            <c:strRef>
              <c:f>'Property 4'!$B$37</c:f>
              <c:strCache>
                <c:ptCount val="1"/>
                <c:pt idx="0">
                  <c:v>Princ. Paid</c:v>
                </c:pt>
              </c:strCache>
            </c:strRef>
          </c:tx>
          <c:spPr>
            <a:solidFill>
              <a:srgbClr val="DB4437">
                <a:alpha val="30000"/>
              </a:srgbClr>
            </a:solidFill>
            <a:ln w="19050" cmpd="sng">
              <a:solidFill>
                <a:srgbClr val="DB4437"/>
              </a:solidFill>
            </a:ln>
          </c:spPr>
          <c:cat>
            <c:numRef>
              <c:f>'Property 4'!$C$16:$AF$16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4'!$C$37:$AF$37</c:f>
              <c:numCache>
                <c:formatCode>"$"#,##0</c:formatCode>
                <c:ptCount val="30"/>
                <c:pt idx="0">
                  <c:v>4389.2119030632894</c:v>
                </c:pt>
                <c:pt idx="1">
                  <c:v>4613.772314229107</c:v>
                </c:pt>
                <c:pt idx="2">
                  <c:v>4849.8216622192995</c:v>
                </c:pt>
                <c:pt idx="3">
                  <c:v>5097.947742846387</c:v>
                </c:pt>
                <c:pt idx="4">
                  <c:v>5358.7684246723074</c:v>
                </c:pt>
                <c:pt idx="5">
                  <c:v>5632.9331875872449</c:v>
                </c:pt>
                <c:pt idx="6">
                  <c:v>5921.1247401051805</c:v>
                </c:pt>
                <c:pt idx="7">
                  <c:v>6224.0607194034383</c:v>
                </c:pt>
                <c:pt idx="8">
                  <c:v>6542.4954783392604</c:v>
                </c:pt>
                <c:pt idx="9">
                  <c:v>6877.2219638937677</c:v>
                </c:pt>
                <c:pt idx="10">
                  <c:v>7229.0736917205213</c:v>
                </c:pt>
                <c:pt idx="11">
                  <c:v>7598.9268217158678</c:v>
                </c:pt>
                <c:pt idx="12">
                  <c:v>7987.7023397792364</c:v>
                </c:pt>
                <c:pt idx="13">
                  <c:v>8396.3683511967247</c:v>
                </c:pt>
                <c:pt idx="14">
                  <c:v>8825.9424913580588</c:v>
                </c:pt>
                <c:pt idx="15">
                  <c:v>9277.4944598109869</c:v>
                </c:pt>
                <c:pt idx="16">
                  <c:v>9752.1486839621793</c:v>
                </c:pt>
                <c:pt idx="17">
                  <c:v>10251.087119058531</c:v>
                </c:pt>
                <c:pt idx="18">
                  <c:v>10775.552191420546</c:v>
                </c:pt>
                <c:pt idx="19">
                  <c:v>11326.849892257305</c:v>
                </c:pt>
                <c:pt idx="20">
                  <c:v>11906.353029766702</c:v>
                </c:pt>
                <c:pt idx="21">
                  <c:v>12515.504647619469</c:v>
                </c:pt>
                <c:pt idx="22">
                  <c:v>13155.821618339338</c:v>
                </c:pt>
                <c:pt idx="23">
                  <c:v>13828.898420527112</c:v>
                </c:pt>
                <c:pt idx="24">
                  <c:v>14536.411109334993</c:v>
                </c:pt>
                <c:pt idx="25">
                  <c:v>15280.121490077698</c:v>
                </c:pt>
                <c:pt idx="26">
                  <c:v>16061.881505373523</c:v>
                </c:pt>
                <c:pt idx="27">
                  <c:v>16883.637846739941</c:v>
                </c:pt>
                <c:pt idx="28">
                  <c:v>17747.43680212702</c:v>
                </c:pt>
                <c:pt idx="29">
                  <c:v>18655.429351459963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4-4154-83FD-E238B8DD2F2B}"/>
            </c:ext>
          </c:extLst>
        </c:ser>
        <c:ser>
          <c:idx val="2"/>
          <c:order val="2"/>
          <c:tx>
            <c:strRef>
              <c:f>'Property 4'!$B$46</c:f>
              <c:strCache>
                <c:ptCount val="1"/>
                <c:pt idx="0">
                  <c:v>Aggregate Appreciation</c:v>
                </c:pt>
              </c:strCache>
            </c:strRef>
          </c:tx>
          <c:spPr>
            <a:solidFill>
              <a:srgbClr val="F4B400">
                <a:alpha val="30000"/>
              </a:srgbClr>
            </a:solidFill>
            <a:ln w="19050" cmpd="sng">
              <a:solidFill>
                <a:srgbClr val="F4B400"/>
              </a:solidFill>
            </a:ln>
          </c:spPr>
          <c:cat>
            <c:numRef>
              <c:f>'Property 4'!$C$16:$AF$16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4'!$C$46:$AF$46</c:f>
              <c:numCache>
                <c:formatCode>\$#,##0;[Red]\(\$#,##0\)</c:formatCode>
                <c:ptCount val="30"/>
                <c:pt idx="0">
                  <c:v>17500</c:v>
                </c:pt>
                <c:pt idx="1">
                  <c:v>18375</c:v>
                </c:pt>
                <c:pt idx="2">
                  <c:v>19293.75</c:v>
                </c:pt>
                <c:pt idx="3">
                  <c:v>20258.4375</c:v>
                </c:pt>
                <c:pt idx="4">
                  <c:v>21271.359375</c:v>
                </c:pt>
                <c:pt idx="5">
                  <c:v>22334.927343750001</c:v>
                </c:pt>
                <c:pt idx="6">
                  <c:v>23451.673710937503</c:v>
                </c:pt>
                <c:pt idx="7">
                  <c:v>24624.257396484376</c:v>
                </c:pt>
                <c:pt idx="8">
                  <c:v>25855.470266308595</c:v>
                </c:pt>
                <c:pt idx="9">
                  <c:v>27148.243779624027</c:v>
                </c:pt>
                <c:pt idx="10">
                  <c:v>28505.655968605228</c:v>
                </c:pt>
                <c:pt idx="11">
                  <c:v>29930.938767035488</c:v>
                </c:pt>
                <c:pt idx="12">
                  <c:v>31427.485705387262</c:v>
                </c:pt>
                <c:pt idx="13">
                  <c:v>32998.859990656631</c:v>
                </c:pt>
                <c:pt idx="14">
                  <c:v>34648.802990189455</c:v>
                </c:pt>
                <c:pt idx="15">
                  <c:v>36381.243139698927</c:v>
                </c:pt>
                <c:pt idx="16">
                  <c:v>38200.305296683873</c:v>
                </c:pt>
                <c:pt idx="17">
                  <c:v>40110.32056151807</c:v>
                </c:pt>
                <c:pt idx="18">
                  <c:v>42115.836589593971</c:v>
                </c:pt>
                <c:pt idx="19">
                  <c:v>44221.628419073677</c:v>
                </c:pt>
                <c:pt idx="20">
                  <c:v>46432.709840027353</c:v>
                </c:pt>
                <c:pt idx="21">
                  <c:v>48754.345332028723</c:v>
                </c:pt>
                <c:pt idx="22">
                  <c:v>51192.06259863016</c:v>
                </c:pt>
                <c:pt idx="23">
                  <c:v>53751.665728561667</c:v>
                </c:pt>
                <c:pt idx="24">
                  <c:v>56439.249014989742</c:v>
                </c:pt>
                <c:pt idx="25">
                  <c:v>59261.21146573923</c:v>
                </c:pt>
                <c:pt idx="26">
                  <c:v>62224.272039026189</c:v>
                </c:pt>
                <c:pt idx="27">
                  <c:v>65335.485640977502</c:v>
                </c:pt>
                <c:pt idx="28">
                  <c:v>68602.259923026373</c:v>
                </c:pt>
                <c:pt idx="29">
                  <c:v>72032.372919177695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4-4154-83FD-E238B8DD2F2B}"/>
            </c:ext>
          </c:extLst>
        </c:ser>
        <c:ser>
          <c:idx val="3"/>
          <c:order val="3"/>
          <c:tx>
            <c:strRef>
              <c:f>'Property 4'!$B$60</c:f>
              <c:strCache>
                <c:ptCount val="1"/>
                <c:pt idx="0">
                  <c:v>Tax Deduction Cash Value</c:v>
                </c:pt>
              </c:strCache>
            </c:strRef>
          </c:tx>
          <c:spPr>
            <a:solidFill>
              <a:srgbClr val="666666">
                <a:alpha val="30000"/>
              </a:srgbClr>
            </a:solidFill>
            <a:ln w="19050" cmpd="sng">
              <a:solidFill>
                <a:srgbClr val="666666"/>
              </a:solidFill>
            </a:ln>
          </c:spPr>
          <c:cat>
            <c:numRef>
              <c:f>'Property 4'!$C$16:$AF$16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4'!$C$60:$AF$60</c:f>
              <c:numCache>
                <c:formatCode>"$"#,##0</c:formatCode>
                <c:ptCount val="30"/>
                <c:pt idx="0">
                  <c:v>6261.068140905767</c:v>
                </c:pt>
                <c:pt idx="1">
                  <c:v>6257.0447597469811</c:v>
                </c:pt>
                <c:pt idx="2">
                  <c:v>6252.3090088587414</c:v>
                </c:pt>
                <c:pt idx="3">
                  <c:v>6246.804181017169</c:v>
                </c:pt>
                <c:pt idx="4">
                  <c:v>6240.4698573077076</c:v>
                </c:pt>
                <c:pt idx="5">
                  <c:v>6233.2416848103521</c:v>
                </c:pt>
                <c:pt idx="6">
                  <c:v>6225.0511416140953</c:v>
                </c:pt>
                <c:pt idx="7">
                  <c:v>6215.8252884604753</c:v>
                </c:pt>
                <c:pt idx="8">
                  <c:v>6205.4865062782692</c:v>
                </c:pt>
                <c:pt idx="9">
                  <c:v>6193.9522188313022</c:v>
                </c:pt>
                <c:pt idx="10">
                  <c:v>6181.13459965944</c:v>
                </c:pt>
                <c:pt idx="11">
                  <c:v>6166.9402624484892</c:v>
                </c:pt>
                <c:pt idx="12">
                  <c:v>6151.2699339180936</c:v>
                </c:pt>
                <c:pt idx="13">
                  <c:v>6134.0181082675344</c:v>
                </c:pt>
                <c:pt idx="14">
                  <c:v>6115.0726821677799</c:v>
                </c:pt>
                <c:pt idx="15">
                  <c:v>6094.3145692333055</c:v>
                </c:pt>
                <c:pt idx="16">
                  <c:v>6071.6172928502192</c:v>
                </c:pt>
                <c:pt idx="17">
                  <c:v>6046.8465561764033</c:v>
                </c:pt>
                <c:pt idx="18">
                  <c:v>6019.8597880660382</c:v>
                </c:pt>
                <c:pt idx="19">
                  <c:v>5990.5056636035997</c:v>
                </c:pt>
                <c:pt idx="20">
                  <c:v>5958.6235978620471</c:v>
                </c:pt>
                <c:pt idx="21">
                  <c:v>5924.0432114253754</c:v>
                </c:pt>
                <c:pt idx="22">
                  <c:v>5886.5837661375772</c:v>
                </c:pt>
                <c:pt idx="23">
                  <c:v>5846.053569457662</c:v>
                </c:pt>
                <c:pt idx="24">
                  <c:v>5802.2493457133814</c:v>
                </c:pt>
                <c:pt idx="25">
                  <c:v>5754.9555724551756</c:v>
                </c:pt>
                <c:pt idx="26">
                  <c:v>5703.9437800154919</c:v>
                </c:pt>
                <c:pt idx="27">
                  <c:v>5648.9718122772947</c:v>
                </c:pt>
                <c:pt idx="28">
                  <c:v>5589.7830465490479</c:v>
                </c:pt>
                <c:pt idx="29">
                  <c:v>5526.1055703309867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74-4154-83FD-E238B8DD2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641703"/>
        <c:axId val="1489652439"/>
      </c:areaChart>
      <c:catAx>
        <c:axId val="897641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489652439"/>
        <c:crosses val="autoZero"/>
        <c:auto val="1"/>
        <c:lblAlgn val="ctr"/>
        <c:lblOffset val="100"/>
        <c:noMultiLvlLbl val="1"/>
      </c:catAx>
      <c:valAx>
        <c:axId val="14896524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897641703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7612843750119043"/>
          <c:y val="0.2318840579710145"/>
          <c:w val="0.25816257728306458"/>
          <c:h val="0.34550724637681157"/>
        </c:manualLayout>
      </c:layout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 b="1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rPr>
              <a:t>Equity and Appreciation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4652168188202241"/>
          <c:y val="0.17753623188405798"/>
          <c:w val="0.82187719452247199"/>
          <c:h val="0.70189651268115938"/>
        </c:manualLayout>
      </c:layout>
      <c:lineChart>
        <c:grouping val="standard"/>
        <c:varyColors val="1"/>
        <c:ser>
          <c:idx val="0"/>
          <c:order val="0"/>
          <c:tx>
            <c:strRef>
              <c:f>'Property 4'!$B$72</c:f>
              <c:strCache>
                <c:ptCount val="1"/>
                <c:pt idx="0">
                  <c:v>Equity</c:v>
                </c:pt>
              </c:strCache>
            </c:strRef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'Property 4'!$C$16:$AF$16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4'!$C$72:$AF$72</c:f>
              <c:numCache>
                <c:formatCode>"$"#,##0</c:formatCode>
                <c:ptCount val="30"/>
                <c:pt idx="0">
                  <c:v>74389.211903063289</c:v>
                </c:pt>
                <c:pt idx="1">
                  <c:v>97377.984217292396</c:v>
                </c:pt>
                <c:pt idx="2">
                  <c:v>121521.5558795117</c:v>
                </c:pt>
                <c:pt idx="3">
                  <c:v>146877.94112235808</c:v>
                </c:pt>
                <c:pt idx="4">
                  <c:v>173508.06892203039</c:v>
                </c:pt>
                <c:pt idx="5">
                  <c:v>201475.92945336763</c:v>
                </c:pt>
                <c:pt idx="6">
                  <c:v>230848.72790441031</c:v>
                </c:pt>
                <c:pt idx="7">
                  <c:v>261697.04602029812</c:v>
                </c:pt>
                <c:pt idx="8">
                  <c:v>294095.01176494599</c:v>
                </c:pt>
                <c:pt idx="9">
                  <c:v>328120.47750846378</c:v>
                </c:pt>
                <c:pt idx="10">
                  <c:v>363855.20716878952</c:v>
                </c:pt>
                <c:pt idx="11">
                  <c:v>401385.07275754085</c:v>
                </c:pt>
                <c:pt idx="12">
                  <c:v>440800.26080270734</c:v>
                </c:pt>
                <c:pt idx="13">
                  <c:v>482195.48914456065</c:v>
                </c:pt>
                <c:pt idx="14">
                  <c:v>525670.23462610808</c:v>
                </c:pt>
                <c:pt idx="15">
                  <c:v>571328.97222561808</c:v>
                </c:pt>
                <c:pt idx="16">
                  <c:v>619281.42620626418</c:v>
                </c:pt>
                <c:pt idx="17">
                  <c:v>669642.83388684073</c:v>
                </c:pt>
                <c:pt idx="18">
                  <c:v>722534.22266785533</c:v>
                </c:pt>
                <c:pt idx="19">
                  <c:v>778082.70097918634</c:v>
                </c:pt>
                <c:pt idx="20">
                  <c:v>836421.76384898042</c:v>
                </c:pt>
                <c:pt idx="21">
                  <c:v>897691.61382862856</c:v>
                </c:pt>
                <c:pt idx="22">
                  <c:v>962039.49804559804</c:v>
                </c:pt>
                <c:pt idx="23">
                  <c:v>1029620.0621946868</c:v>
                </c:pt>
                <c:pt idx="24">
                  <c:v>1100595.7223190116</c:v>
                </c:pt>
                <c:pt idx="25">
                  <c:v>1175137.0552748283</c:v>
                </c:pt>
                <c:pt idx="26">
                  <c:v>1253423.2088192282</c:v>
                </c:pt>
                <c:pt idx="27">
                  <c:v>1335642.3323069457</c:v>
                </c:pt>
                <c:pt idx="28">
                  <c:v>1421992.0290320991</c:v>
                </c:pt>
                <c:pt idx="29">
                  <c:v>1512679.8313027367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07-4FA1-8405-E4E72F7922FA}"/>
            </c:ext>
          </c:extLst>
        </c:ser>
        <c:ser>
          <c:idx val="1"/>
          <c:order val="1"/>
          <c:tx>
            <c:strRef>
              <c:f>'Property 4'!$B$47</c:f>
              <c:strCache>
                <c:ptCount val="1"/>
                <c:pt idx="0">
                  <c:v>Aggregate Appreciation</c:v>
                </c:pt>
              </c:strCache>
            </c:strRef>
          </c:tx>
          <c:spPr>
            <a:ln w="19050" cmpd="sng">
              <a:solidFill>
                <a:srgbClr val="DB4437"/>
              </a:solidFill>
              <a:prstDash val="dash"/>
            </a:ln>
          </c:spPr>
          <c:marker>
            <c:symbol val="none"/>
          </c:marker>
          <c:cat>
            <c:numRef>
              <c:f>'Property 4'!$C$16:$AF$16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4'!$C$47:$AF$47</c:f>
              <c:numCache>
                <c:formatCode>\$#,##0;[Red]\(\$#,##0\)</c:formatCode>
                <c:ptCount val="30"/>
                <c:pt idx="0">
                  <c:v>17500</c:v>
                </c:pt>
                <c:pt idx="1">
                  <c:v>35875</c:v>
                </c:pt>
                <c:pt idx="2">
                  <c:v>55168.75</c:v>
                </c:pt>
                <c:pt idx="3">
                  <c:v>75427.1875</c:v>
                </c:pt>
                <c:pt idx="4">
                  <c:v>96698.546875</c:v>
                </c:pt>
                <c:pt idx="5">
                  <c:v>119033.47421874999</c:v>
                </c:pt>
                <c:pt idx="6">
                  <c:v>142485.14792968749</c:v>
                </c:pt>
                <c:pt idx="7">
                  <c:v>167109.40532617187</c:v>
                </c:pt>
                <c:pt idx="8">
                  <c:v>192964.87559248047</c:v>
                </c:pt>
                <c:pt idx="9">
                  <c:v>220113.1193721045</c:v>
                </c:pt>
                <c:pt idx="10">
                  <c:v>248618.77534070972</c:v>
                </c:pt>
                <c:pt idx="11">
                  <c:v>278549.71410774521</c:v>
                </c:pt>
                <c:pt idx="12">
                  <c:v>309977.19981313247</c:v>
                </c:pt>
                <c:pt idx="13">
                  <c:v>342976.05980378907</c:v>
                </c:pt>
                <c:pt idx="14">
                  <c:v>377624.86279397854</c:v>
                </c:pt>
                <c:pt idx="15">
                  <c:v>414006.10593367746</c:v>
                </c:pt>
                <c:pt idx="16">
                  <c:v>452206.41123036132</c:v>
                </c:pt>
                <c:pt idx="17">
                  <c:v>492316.7317918794</c:v>
                </c:pt>
                <c:pt idx="18">
                  <c:v>534432.56838147342</c:v>
                </c:pt>
                <c:pt idx="19">
                  <c:v>578654.19680054707</c:v>
                </c:pt>
                <c:pt idx="20">
                  <c:v>625086.90664057445</c:v>
                </c:pt>
                <c:pt idx="21">
                  <c:v>673841.25197260315</c:v>
                </c:pt>
                <c:pt idx="22">
                  <c:v>725033.31457123335</c:v>
                </c:pt>
                <c:pt idx="23">
                  <c:v>778784.98029979505</c:v>
                </c:pt>
                <c:pt idx="24">
                  <c:v>835224.22931478475</c:v>
                </c:pt>
                <c:pt idx="25">
                  <c:v>894485.44078052393</c:v>
                </c:pt>
                <c:pt idx="26">
                  <c:v>956709.71281955007</c:v>
                </c:pt>
                <c:pt idx="27">
                  <c:v>1022045.1984605276</c:v>
                </c:pt>
                <c:pt idx="28">
                  <c:v>1090647.4583835539</c:v>
                </c:pt>
                <c:pt idx="29">
                  <c:v>1162679.8313027315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07-4FA1-8405-E4E72F792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4945668"/>
        <c:axId val="1459360021"/>
      </c:lineChart>
      <c:catAx>
        <c:axId val="16749456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59360021"/>
        <c:crosses val="autoZero"/>
        <c:auto val="1"/>
        <c:lblAlgn val="ctr"/>
        <c:lblOffset val="100"/>
        <c:noMultiLvlLbl val="1"/>
      </c:catAx>
      <c:valAx>
        <c:axId val="14593600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crossAx val="16749456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676704417753299"/>
          <c:y val="0.25120772946859904"/>
          <c:w val="0.27569508093055856"/>
          <c:h val="0.17275362318840579"/>
        </c:manualLayout>
      </c:layout>
      <c:overlay val="0"/>
    </c:legend>
    <c:plotVisOnly val="1"/>
    <c:dispBlanksAs val="zero"/>
    <c:showDLblsOverMax val="1"/>
  </c:chart>
  <c:txPr>
    <a:bodyPr/>
    <a:lstStyle/>
    <a:p>
      <a:pPr lvl="0" algn="ctr">
        <a:defRPr lang="en-US" sz="1000" b="0" i="0" u="none" strike="noStrike" kern="1200" baseline="0">
          <a:solidFill>
            <a:srgbClr val="000000"/>
          </a:solidFill>
          <a:latin typeface="Roboto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r>
              <a:rPr lang="en-US" sz="1600" b="1" i="0">
                <a:solidFill>
                  <a:srgbClr val="000000"/>
                </a:solidFill>
                <a:latin typeface="Roboto"/>
              </a:rPr>
              <a:t>Real Estate Investment Return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4652168188202241"/>
          <c:y val="0.17753623188405798"/>
          <c:w val="0.82187719452247199"/>
          <c:h val="0.70189651268115938"/>
        </c:manualLayout>
      </c:layout>
      <c:areaChart>
        <c:grouping val="stacked"/>
        <c:varyColors val="1"/>
        <c:ser>
          <c:idx val="0"/>
          <c:order val="0"/>
          <c:tx>
            <c:strRef>
              <c:f>'Property 5'!$B$30</c:f>
              <c:strCache>
                <c:ptCount val="1"/>
                <c:pt idx="0">
                  <c:v>Gross Rental Income</c:v>
                </c:pt>
              </c:strCache>
            </c:strRef>
          </c:tx>
          <c:spPr>
            <a:solidFill>
              <a:srgbClr val="4285F4">
                <a:alpha val="30000"/>
              </a:srgbClr>
            </a:solidFill>
            <a:ln w="19050" cmpd="sng">
              <a:solidFill>
                <a:srgbClr val="4285F4"/>
              </a:solidFill>
            </a:ln>
          </c:spPr>
          <c:cat>
            <c:numRef>
              <c:f>'Property 5'!$C$16:$AF$16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5'!$C$30:$AF$30</c:f>
              <c:numCache>
                <c:formatCode>"$"#,##0</c:formatCode>
                <c:ptCount val="30"/>
                <c:pt idx="0">
                  <c:v>758.66018372868075</c:v>
                </c:pt>
                <c:pt idx="1">
                  <c:v>1555.5878687391623</c:v>
                </c:pt>
                <c:pt idx="2">
                  <c:v>2384.3926611500592</c:v>
                </c:pt>
                <c:pt idx="3">
                  <c:v>3246.3496452573963</c:v>
                </c:pt>
                <c:pt idx="4">
                  <c:v>4142.7849087290269</c:v>
                </c:pt>
                <c:pt idx="5">
                  <c:v>5075.0775827395191</c:v>
                </c:pt>
                <c:pt idx="6">
                  <c:v>6044.6619637104359</c:v>
                </c:pt>
                <c:pt idx="7">
                  <c:v>7053.0297199201887</c:v>
                </c:pt>
                <c:pt idx="8">
                  <c:v>8101.7321863783272</c:v>
                </c:pt>
                <c:pt idx="9">
                  <c:v>9192.3827514948007</c:v>
                </c:pt>
                <c:pt idx="10">
                  <c:v>10326.659339215923</c:v>
                </c:pt>
                <c:pt idx="11">
                  <c:v>11506.306990445897</c:v>
                </c:pt>
                <c:pt idx="12">
                  <c:v>12733.140547725066</c:v>
                </c:pt>
                <c:pt idx="13">
                  <c:v>14009.047447295405</c:v>
                </c:pt>
                <c:pt idx="14">
                  <c:v>15335.990622848552</c:v>
                </c:pt>
                <c:pt idx="15">
                  <c:v>16716.011525423834</c:v>
                </c:pt>
                <c:pt idx="16">
                  <c:v>18151.233264102113</c:v>
                </c:pt>
                <c:pt idx="17">
                  <c:v>19643.863872327536</c:v>
                </c:pt>
                <c:pt idx="18">
                  <c:v>21196.199704881961</c:v>
                </c:pt>
                <c:pt idx="19">
                  <c:v>22810.62897073858</c:v>
                </c:pt>
                <c:pt idx="20">
                  <c:v>24489.635407229456</c:v>
                </c:pt>
                <c:pt idx="21">
                  <c:v>26235.802101179961</c:v>
                </c:pt>
                <c:pt idx="22">
                  <c:v>28051.815462888502</c:v>
                </c:pt>
                <c:pt idx="23">
                  <c:v>29940.469359065373</c:v>
                </c:pt>
                <c:pt idx="24">
                  <c:v>31904.669411089315</c:v>
                </c:pt>
                <c:pt idx="25">
                  <c:v>33947.437465194234</c:v>
                </c:pt>
                <c:pt idx="26">
                  <c:v>36071.916241463332</c:v>
                </c:pt>
                <c:pt idx="27">
                  <c:v>38281.374168783208</c:v>
                </c:pt>
                <c:pt idx="28">
                  <c:v>40579.210413195862</c:v>
                </c:pt>
                <c:pt idx="29">
                  <c:v>42968.960107385035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72E-9273-112B4A23C4EA}"/>
            </c:ext>
          </c:extLst>
        </c:ser>
        <c:ser>
          <c:idx val="1"/>
          <c:order val="1"/>
          <c:tx>
            <c:strRef>
              <c:f>'Property 5'!$B$37</c:f>
              <c:strCache>
                <c:ptCount val="1"/>
                <c:pt idx="0">
                  <c:v>Princ. Paid</c:v>
                </c:pt>
              </c:strCache>
            </c:strRef>
          </c:tx>
          <c:spPr>
            <a:solidFill>
              <a:srgbClr val="DB4437">
                <a:alpha val="30000"/>
              </a:srgbClr>
            </a:solidFill>
            <a:ln w="19050" cmpd="sng">
              <a:solidFill>
                <a:srgbClr val="DB4437"/>
              </a:solidFill>
            </a:ln>
          </c:spPr>
          <c:cat>
            <c:numRef>
              <c:f>'Property 5'!$C$16:$AF$16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5'!$C$37:$AF$37</c:f>
              <c:numCache>
                <c:formatCode>"$"#,##0</c:formatCode>
                <c:ptCount val="30"/>
                <c:pt idx="0">
                  <c:v>4389.2119030632894</c:v>
                </c:pt>
                <c:pt idx="1">
                  <c:v>4613.772314229107</c:v>
                </c:pt>
                <c:pt idx="2">
                  <c:v>4849.8216622192995</c:v>
                </c:pt>
                <c:pt idx="3">
                  <c:v>5097.947742846387</c:v>
                </c:pt>
                <c:pt idx="4">
                  <c:v>5358.7684246723074</c:v>
                </c:pt>
                <c:pt idx="5">
                  <c:v>5632.9331875872449</c:v>
                </c:pt>
                <c:pt idx="6">
                  <c:v>5921.1247401051805</c:v>
                </c:pt>
                <c:pt idx="7">
                  <c:v>6224.0607194034383</c:v>
                </c:pt>
                <c:pt idx="8">
                  <c:v>6542.4954783392604</c:v>
                </c:pt>
                <c:pt idx="9">
                  <c:v>6877.2219638937677</c:v>
                </c:pt>
                <c:pt idx="10">
                  <c:v>7229.0736917205213</c:v>
                </c:pt>
                <c:pt idx="11">
                  <c:v>7598.9268217158678</c:v>
                </c:pt>
                <c:pt idx="12">
                  <c:v>7987.7023397792364</c:v>
                </c:pt>
                <c:pt idx="13">
                  <c:v>8396.3683511967247</c:v>
                </c:pt>
                <c:pt idx="14">
                  <c:v>8825.9424913580588</c:v>
                </c:pt>
                <c:pt idx="15">
                  <c:v>9277.4944598109869</c:v>
                </c:pt>
                <c:pt idx="16">
                  <c:v>9752.1486839621793</c:v>
                </c:pt>
                <c:pt idx="17">
                  <c:v>10251.087119058531</c:v>
                </c:pt>
                <c:pt idx="18">
                  <c:v>10775.552191420546</c:v>
                </c:pt>
                <c:pt idx="19">
                  <c:v>11326.849892257305</c:v>
                </c:pt>
                <c:pt idx="20">
                  <c:v>11906.353029766702</c:v>
                </c:pt>
                <c:pt idx="21">
                  <c:v>12515.504647619469</c:v>
                </c:pt>
                <c:pt idx="22">
                  <c:v>13155.821618339338</c:v>
                </c:pt>
                <c:pt idx="23">
                  <c:v>13828.898420527112</c:v>
                </c:pt>
                <c:pt idx="24">
                  <c:v>14536.411109334993</c:v>
                </c:pt>
                <c:pt idx="25">
                  <c:v>15280.121490077698</c:v>
                </c:pt>
                <c:pt idx="26">
                  <c:v>16061.881505373523</c:v>
                </c:pt>
                <c:pt idx="27">
                  <c:v>16883.637846739941</c:v>
                </c:pt>
                <c:pt idx="28">
                  <c:v>17747.43680212702</c:v>
                </c:pt>
                <c:pt idx="29">
                  <c:v>18655.429351459963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F-472E-9273-112B4A23C4EA}"/>
            </c:ext>
          </c:extLst>
        </c:ser>
        <c:ser>
          <c:idx val="2"/>
          <c:order val="2"/>
          <c:tx>
            <c:strRef>
              <c:f>'Property 5'!$B$46</c:f>
              <c:strCache>
                <c:ptCount val="1"/>
                <c:pt idx="0">
                  <c:v>Aggregate Appreciation</c:v>
                </c:pt>
              </c:strCache>
            </c:strRef>
          </c:tx>
          <c:spPr>
            <a:solidFill>
              <a:srgbClr val="F4B400">
                <a:alpha val="30000"/>
              </a:srgbClr>
            </a:solidFill>
            <a:ln w="19050" cmpd="sng">
              <a:solidFill>
                <a:srgbClr val="F4B400"/>
              </a:solidFill>
            </a:ln>
          </c:spPr>
          <c:cat>
            <c:numRef>
              <c:f>'Property 5'!$C$16:$AF$16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5'!$C$46:$AF$46</c:f>
              <c:numCache>
                <c:formatCode>\$#,##0;[Red]\(\$#,##0\)</c:formatCode>
                <c:ptCount val="30"/>
                <c:pt idx="0">
                  <c:v>17500</c:v>
                </c:pt>
                <c:pt idx="1">
                  <c:v>18375</c:v>
                </c:pt>
                <c:pt idx="2">
                  <c:v>19293.75</c:v>
                </c:pt>
                <c:pt idx="3">
                  <c:v>20258.4375</c:v>
                </c:pt>
                <c:pt idx="4">
                  <c:v>21271.359375</c:v>
                </c:pt>
                <c:pt idx="5">
                  <c:v>22334.927343750001</c:v>
                </c:pt>
                <c:pt idx="6">
                  <c:v>23451.673710937503</c:v>
                </c:pt>
                <c:pt idx="7">
                  <c:v>24624.257396484376</c:v>
                </c:pt>
                <c:pt idx="8">
                  <c:v>25855.470266308595</c:v>
                </c:pt>
                <c:pt idx="9">
                  <c:v>27148.243779624027</c:v>
                </c:pt>
                <c:pt idx="10">
                  <c:v>28505.655968605228</c:v>
                </c:pt>
                <c:pt idx="11">
                  <c:v>29930.938767035488</c:v>
                </c:pt>
                <c:pt idx="12">
                  <c:v>31427.485705387262</c:v>
                </c:pt>
                <c:pt idx="13">
                  <c:v>32998.859990656631</c:v>
                </c:pt>
                <c:pt idx="14">
                  <c:v>34648.802990189455</c:v>
                </c:pt>
                <c:pt idx="15">
                  <c:v>36381.243139698927</c:v>
                </c:pt>
                <c:pt idx="16">
                  <c:v>38200.305296683873</c:v>
                </c:pt>
                <c:pt idx="17">
                  <c:v>40110.32056151807</c:v>
                </c:pt>
                <c:pt idx="18">
                  <c:v>42115.836589593971</c:v>
                </c:pt>
                <c:pt idx="19">
                  <c:v>44221.628419073677</c:v>
                </c:pt>
                <c:pt idx="20">
                  <c:v>46432.709840027353</c:v>
                </c:pt>
                <c:pt idx="21">
                  <c:v>48754.345332028723</c:v>
                </c:pt>
                <c:pt idx="22">
                  <c:v>51192.06259863016</c:v>
                </c:pt>
                <c:pt idx="23">
                  <c:v>53751.665728561667</c:v>
                </c:pt>
                <c:pt idx="24">
                  <c:v>56439.249014989742</c:v>
                </c:pt>
                <c:pt idx="25">
                  <c:v>59261.21146573923</c:v>
                </c:pt>
                <c:pt idx="26">
                  <c:v>62224.272039026189</c:v>
                </c:pt>
                <c:pt idx="27">
                  <c:v>65335.485640977502</c:v>
                </c:pt>
                <c:pt idx="28">
                  <c:v>68602.259923026373</c:v>
                </c:pt>
                <c:pt idx="29">
                  <c:v>72032.372919177695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DF-472E-9273-112B4A23C4EA}"/>
            </c:ext>
          </c:extLst>
        </c:ser>
        <c:ser>
          <c:idx val="3"/>
          <c:order val="3"/>
          <c:tx>
            <c:strRef>
              <c:f>'Property 5'!$B$60</c:f>
              <c:strCache>
                <c:ptCount val="1"/>
                <c:pt idx="0">
                  <c:v>Tax Deduction Cash Value</c:v>
                </c:pt>
              </c:strCache>
            </c:strRef>
          </c:tx>
          <c:spPr>
            <a:solidFill>
              <a:srgbClr val="666666">
                <a:alpha val="30000"/>
              </a:srgbClr>
            </a:solidFill>
            <a:ln w="19050" cmpd="sng">
              <a:solidFill>
                <a:srgbClr val="666666"/>
              </a:solidFill>
            </a:ln>
          </c:spPr>
          <c:cat>
            <c:numRef>
              <c:f>'Property 5'!$C$16:$AF$16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'Property 5'!$C$60:$AF$60</c:f>
              <c:numCache>
                <c:formatCode>"$"#,##0</c:formatCode>
                <c:ptCount val="30"/>
                <c:pt idx="0">
                  <c:v>6261.068140905767</c:v>
                </c:pt>
                <c:pt idx="1">
                  <c:v>6257.0447597469811</c:v>
                </c:pt>
                <c:pt idx="2">
                  <c:v>6252.3090088587414</c:v>
                </c:pt>
                <c:pt idx="3">
                  <c:v>6246.804181017169</c:v>
                </c:pt>
                <c:pt idx="4">
                  <c:v>6240.4698573077076</c:v>
                </c:pt>
                <c:pt idx="5">
                  <c:v>6233.2416848103521</c:v>
                </c:pt>
                <c:pt idx="6">
                  <c:v>6225.0511416140953</c:v>
                </c:pt>
                <c:pt idx="7">
                  <c:v>6215.8252884604753</c:v>
                </c:pt>
                <c:pt idx="8">
                  <c:v>6205.4865062782692</c:v>
                </c:pt>
                <c:pt idx="9">
                  <c:v>6193.9522188313022</c:v>
                </c:pt>
                <c:pt idx="10">
                  <c:v>6181.13459965944</c:v>
                </c:pt>
                <c:pt idx="11">
                  <c:v>6166.9402624484892</c:v>
                </c:pt>
                <c:pt idx="12">
                  <c:v>6151.2699339180936</c:v>
                </c:pt>
                <c:pt idx="13">
                  <c:v>6134.0181082675344</c:v>
                </c:pt>
                <c:pt idx="14">
                  <c:v>6115.0726821677799</c:v>
                </c:pt>
                <c:pt idx="15">
                  <c:v>6094.3145692333055</c:v>
                </c:pt>
                <c:pt idx="16">
                  <c:v>6071.6172928502192</c:v>
                </c:pt>
                <c:pt idx="17">
                  <c:v>6046.8465561764033</c:v>
                </c:pt>
                <c:pt idx="18">
                  <c:v>6019.8597880660382</c:v>
                </c:pt>
                <c:pt idx="19">
                  <c:v>5990.5056636035997</c:v>
                </c:pt>
                <c:pt idx="20">
                  <c:v>5958.6235978620471</c:v>
                </c:pt>
                <c:pt idx="21">
                  <c:v>5924.0432114253754</c:v>
                </c:pt>
                <c:pt idx="22">
                  <c:v>5886.5837661375772</c:v>
                </c:pt>
                <c:pt idx="23">
                  <c:v>5846.053569457662</c:v>
                </c:pt>
                <c:pt idx="24">
                  <c:v>5802.2493457133814</c:v>
                </c:pt>
                <c:pt idx="25">
                  <c:v>5754.9555724551756</c:v>
                </c:pt>
                <c:pt idx="26">
                  <c:v>5703.9437800154919</c:v>
                </c:pt>
                <c:pt idx="27">
                  <c:v>5648.9718122772947</c:v>
                </c:pt>
                <c:pt idx="28">
                  <c:v>5589.7830465490479</c:v>
                </c:pt>
                <c:pt idx="29">
                  <c:v>5526.1055703309867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DF-472E-9273-112B4A23C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641703"/>
        <c:axId val="1489652439"/>
      </c:areaChart>
      <c:catAx>
        <c:axId val="897641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489652439"/>
        <c:crosses val="autoZero"/>
        <c:auto val="1"/>
        <c:lblAlgn val="ctr"/>
        <c:lblOffset val="100"/>
        <c:noMultiLvlLbl val="1"/>
      </c:catAx>
      <c:valAx>
        <c:axId val="14896524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897641703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7612843750119043"/>
          <c:y val="0.2318840579710145"/>
          <c:w val="0.25816257728306458"/>
          <c:h val="0.34550724637681157"/>
        </c:manualLayout>
      </c:layout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847725</xdr:colOff>
      <xdr:row>17</xdr:row>
      <xdr:rowOff>47625</xdr:rowOff>
    </xdr:from>
    <xdr:ext cx="6562725" cy="26289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828675</xdr:colOff>
      <xdr:row>31</xdr:row>
      <xdr:rowOff>142875</xdr:rowOff>
    </xdr:from>
    <xdr:ext cx="6562725" cy="26289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355787</xdr:colOff>
      <xdr:row>4</xdr:row>
      <xdr:rowOff>134470</xdr:rowOff>
    </xdr:from>
    <xdr:ext cx="1605242" cy="1154206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7140" y="840441"/>
          <a:ext cx="1605242" cy="115420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847725</xdr:colOff>
      <xdr:row>17</xdr:row>
      <xdr:rowOff>47625</xdr:rowOff>
    </xdr:from>
    <xdr:ext cx="6562725" cy="26289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A73DE823-9A48-4C27-87C6-C5D43E105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828675</xdr:colOff>
      <xdr:row>31</xdr:row>
      <xdr:rowOff>142875</xdr:rowOff>
    </xdr:from>
    <xdr:ext cx="6562725" cy="26289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C4447755-CD62-4EE2-A87A-DDA862B54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333375</xdr:colOff>
      <xdr:row>3</xdr:row>
      <xdr:rowOff>28575</xdr:rowOff>
    </xdr:from>
    <xdr:ext cx="1847850" cy="132397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2D640D49-C579-47F9-B493-6FFE820A8BE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25" y="552450"/>
          <a:ext cx="1847850" cy="13239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847725</xdr:colOff>
      <xdr:row>17</xdr:row>
      <xdr:rowOff>47625</xdr:rowOff>
    </xdr:from>
    <xdr:ext cx="6562725" cy="26289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E74CE594-BE6E-4047-B3D2-8E08B4E3E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828675</xdr:colOff>
      <xdr:row>31</xdr:row>
      <xdr:rowOff>142875</xdr:rowOff>
    </xdr:from>
    <xdr:ext cx="6562725" cy="26289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B64E9FCD-F9CD-4FEE-AC0B-203FF8A66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333375</xdr:colOff>
      <xdr:row>3</xdr:row>
      <xdr:rowOff>28575</xdr:rowOff>
    </xdr:from>
    <xdr:ext cx="1847850" cy="132397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87AE5F95-32FC-4BEC-8A70-5C55E822EA3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25" y="552450"/>
          <a:ext cx="1847850" cy="13239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847725</xdr:colOff>
      <xdr:row>17</xdr:row>
      <xdr:rowOff>47625</xdr:rowOff>
    </xdr:from>
    <xdr:ext cx="6562725" cy="26289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C66754F1-4148-482C-9623-AED52271E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828675</xdr:colOff>
      <xdr:row>31</xdr:row>
      <xdr:rowOff>142875</xdr:rowOff>
    </xdr:from>
    <xdr:ext cx="6562725" cy="26289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E675EC2-8597-4850-A9C6-FB21D8CDA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333375</xdr:colOff>
      <xdr:row>3</xdr:row>
      <xdr:rowOff>28575</xdr:rowOff>
    </xdr:from>
    <xdr:ext cx="1847850" cy="132397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AE2ED548-670D-45BE-8418-FD8EF4015F6A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25" y="552450"/>
          <a:ext cx="1847850" cy="13239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847725</xdr:colOff>
      <xdr:row>17</xdr:row>
      <xdr:rowOff>47625</xdr:rowOff>
    </xdr:from>
    <xdr:ext cx="6562725" cy="26289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7320180F-05AA-4C3A-B379-FD9A54AD1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828675</xdr:colOff>
      <xdr:row>31</xdr:row>
      <xdr:rowOff>142875</xdr:rowOff>
    </xdr:from>
    <xdr:ext cx="6562725" cy="26289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13BD6493-AF35-451A-8760-60F24E240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333375</xdr:colOff>
      <xdr:row>3</xdr:row>
      <xdr:rowOff>28575</xdr:rowOff>
    </xdr:from>
    <xdr:ext cx="1847850" cy="132397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38A2C1E3-B9B4-4172-A7C1-F0CCBE117A9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25" y="552450"/>
          <a:ext cx="1847850" cy="1323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T1016"/>
  <sheetViews>
    <sheetView tabSelected="1" zoomScale="85" zoomScaleNormal="85" workbookViewId="0">
      <pane xSplit="2" ySplit="16" topLeftCell="F17" activePane="bottomRight" state="frozen"/>
      <selection pane="topRight" activeCell="C1" sqref="C1"/>
      <selection pane="bottomLeft" activeCell="A17" sqref="A17"/>
      <selection pane="bottomRight" activeCell="L15" sqref="L15"/>
    </sheetView>
  </sheetViews>
  <sheetFormatPr defaultColWidth="14.42578125" defaultRowHeight="15" customHeight="1" x14ac:dyDescent="0.2"/>
  <cols>
    <col min="1" max="1" width="2" customWidth="1"/>
    <col min="2" max="2" width="20.42578125" customWidth="1"/>
    <col min="3" max="5" width="14.42578125" customWidth="1"/>
    <col min="6" max="6" width="15.42578125" customWidth="1"/>
    <col min="9" max="9" width="18.140625" customWidth="1"/>
    <col min="11" max="11" width="15.28515625" customWidth="1"/>
    <col min="14" max="14" width="15" customWidth="1"/>
  </cols>
  <sheetData>
    <row r="1" spans="1:72" ht="8.25" customHeight="1" x14ac:dyDescent="0.25">
      <c r="A1" s="103"/>
      <c r="B1" s="104"/>
      <c r="C1" s="103"/>
      <c r="D1" s="103"/>
      <c r="M1" s="108"/>
      <c r="N1" s="106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</row>
    <row r="2" spans="1:72" ht="15" customHeight="1" x14ac:dyDescent="0.25">
      <c r="A2" s="103"/>
      <c r="B2" s="105" t="s">
        <v>101</v>
      </c>
      <c r="C2" s="103"/>
      <c r="D2" s="103"/>
      <c r="E2" s="101" t="s">
        <v>1</v>
      </c>
      <c r="F2" s="5"/>
      <c r="G2" s="5"/>
      <c r="H2" s="5"/>
      <c r="I2" s="5"/>
      <c r="J2" s="5"/>
      <c r="K2" s="5"/>
      <c r="L2" s="6"/>
      <c r="M2" s="108"/>
      <c r="N2" s="106" t="s">
        <v>2</v>
      </c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</row>
    <row r="3" spans="1:72" ht="15" customHeight="1" x14ac:dyDescent="0.25">
      <c r="A3" s="106"/>
      <c r="B3" s="105" t="s">
        <v>100</v>
      </c>
      <c r="C3" s="106"/>
      <c r="D3" s="106"/>
      <c r="E3" s="93" t="s">
        <v>3</v>
      </c>
      <c r="F3" s="93" t="s">
        <v>4</v>
      </c>
      <c r="G3" s="93" t="s">
        <v>5</v>
      </c>
      <c r="H3" s="93" t="s">
        <v>4</v>
      </c>
      <c r="I3" s="93" t="s">
        <v>6</v>
      </c>
      <c r="J3" s="93" t="s">
        <v>4</v>
      </c>
      <c r="K3" s="93" t="s">
        <v>7</v>
      </c>
      <c r="L3" s="93" t="s">
        <v>4</v>
      </c>
      <c r="M3" s="108"/>
      <c r="N3" s="7" t="s">
        <v>8</v>
      </c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</row>
    <row r="4" spans="1:72" ht="12.75" x14ac:dyDescent="0.2">
      <c r="A4" s="107"/>
      <c r="B4" s="107"/>
      <c r="C4" s="107"/>
      <c r="D4" s="107"/>
      <c r="E4" s="94" t="s">
        <v>9</v>
      </c>
      <c r="F4" s="80">
        <v>350000</v>
      </c>
      <c r="G4" s="81" t="s">
        <v>10</v>
      </c>
      <c r="H4" s="82">
        <v>0.05</v>
      </c>
      <c r="I4" s="91" t="s">
        <v>6</v>
      </c>
      <c r="J4" s="83">
        <v>2200</v>
      </c>
      <c r="K4" s="81" t="s">
        <v>11</v>
      </c>
      <c r="L4" s="84">
        <v>0.22</v>
      </c>
      <c r="M4" s="108"/>
      <c r="N4" s="9" t="s">
        <v>12</v>
      </c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</row>
    <row r="5" spans="1:72" ht="12.75" x14ac:dyDescent="0.2">
      <c r="A5" s="107"/>
      <c r="B5" s="107"/>
      <c r="C5" s="107"/>
      <c r="D5" s="107"/>
      <c r="E5" s="94" t="s">
        <v>13</v>
      </c>
      <c r="F5" s="85">
        <v>350000</v>
      </c>
      <c r="G5" s="81" t="s">
        <v>14</v>
      </c>
      <c r="H5" s="86">
        <v>30</v>
      </c>
      <c r="I5" s="91" t="s">
        <v>15</v>
      </c>
      <c r="J5" s="82">
        <v>0.04</v>
      </c>
      <c r="K5" s="81" t="s">
        <v>16</v>
      </c>
      <c r="L5" s="84">
        <v>0.33</v>
      </c>
      <c r="M5" s="108"/>
      <c r="N5" s="10" t="s">
        <v>17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</row>
    <row r="6" spans="1:72" ht="12.75" x14ac:dyDescent="0.2">
      <c r="A6" s="107"/>
      <c r="B6" s="107"/>
      <c r="C6" s="107"/>
      <c r="D6" s="107"/>
      <c r="E6" s="94" t="s">
        <v>18</v>
      </c>
      <c r="F6" s="87">
        <v>0</v>
      </c>
      <c r="G6" s="81" t="s">
        <v>19</v>
      </c>
      <c r="H6" s="82">
        <v>0.09</v>
      </c>
      <c r="I6" s="91" t="s">
        <v>20</v>
      </c>
      <c r="J6" s="82">
        <v>0.13</v>
      </c>
      <c r="K6" s="88"/>
      <c r="L6" s="89"/>
      <c r="M6" s="108"/>
      <c r="N6" s="11" t="s">
        <v>21</v>
      </c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</row>
    <row r="7" spans="1:72" ht="12.75" x14ac:dyDescent="0.2">
      <c r="A7" s="107"/>
      <c r="B7" s="107"/>
      <c r="C7" s="107"/>
      <c r="D7" s="107"/>
      <c r="E7" s="94" t="s">
        <v>22</v>
      </c>
      <c r="F7" s="90">
        <f>F5*(1-F6)</f>
        <v>350000</v>
      </c>
      <c r="G7" s="81" t="s">
        <v>23</v>
      </c>
      <c r="H7" s="90">
        <f>'Property 1'!F100</f>
        <v>1503.100544433986</v>
      </c>
      <c r="I7" s="95" t="s">
        <v>24</v>
      </c>
      <c r="J7" s="82">
        <v>0.04</v>
      </c>
      <c r="K7" s="88"/>
      <c r="L7" s="89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</row>
    <row r="8" spans="1:72" ht="12.75" x14ac:dyDescent="0.2">
      <c r="A8" s="107"/>
      <c r="B8" s="107"/>
      <c r="C8" s="107"/>
      <c r="D8" s="107"/>
      <c r="E8" s="94" t="s">
        <v>25</v>
      </c>
      <c r="F8" s="87">
        <v>0.2</v>
      </c>
      <c r="G8" s="81" t="s">
        <v>26</v>
      </c>
      <c r="H8" s="90">
        <f>H7*H6</f>
        <v>135.27904899905874</v>
      </c>
      <c r="I8" s="91" t="s">
        <v>27</v>
      </c>
      <c r="J8" s="82">
        <v>0.05</v>
      </c>
      <c r="K8" s="88"/>
      <c r="L8" s="89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</row>
    <row r="9" spans="1:72" ht="12.75" x14ac:dyDescent="0.2">
      <c r="A9" s="107"/>
      <c r="B9" s="107"/>
      <c r="C9" s="107"/>
      <c r="D9" s="107"/>
      <c r="E9" s="94" t="s">
        <v>28</v>
      </c>
      <c r="F9" s="90">
        <f>F5*F8</f>
        <v>70000</v>
      </c>
      <c r="G9" s="81" t="s">
        <v>29</v>
      </c>
      <c r="H9" s="90">
        <f>H7+H8</f>
        <v>1638.3795934330446</v>
      </c>
      <c r="I9" s="96"/>
      <c r="J9" s="89"/>
      <c r="K9" s="88"/>
      <c r="L9" s="89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</row>
    <row r="10" spans="1:72" ht="12.75" x14ac:dyDescent="0.2">
      <c r="A10" s="108"/>
      <c r="B10" s="108"/>
      <c r="C10" s="108"/>
      <c r="D10" s="108"/>
      <c r="E10" s="94" t="s">
        <v>30</v>
      </c>
      <c r="F10" s="90">
        <f>F7-F9</f>
        <v>280000</v>
      </c>
      <c r="G10" s="81" t="s">
        <v>31</v>
      </c>
      <c r="H10" s="82">
        <v>0.04</v>
      </c>
      <c r="I10" s="96"/>
      <c r="J10" s="89"/>
      <c r="K10" s="88"/>
      <c r="L10" s="89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</row>
    <row r="11" spans="1:72" ht="12.75" x14ac:dyDescent="0.2">
      <c r="A11" s="108"/>
      <c r="B11" s="108"/>
      <c r="C11" s="108"/>
      <c r="D11" s="108"/>
      <c r="E11" s="92" t="s">
        <v>32</v>
      </c>
      <c r="F11" s="82">
        <v>0.04</v>
      </c>
      <c r="I11" s="97"/>
      <c r="J11" s="89"/>
      <c r="K11" s="88"/>
      <c r="L11" s="89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</row>
    <row r="12" spans="1:72" ht="15.75" x14ac:dyDescent="0.25">
      <c r="A12" s="108"/>
      <c r="B12" s="108"/>
      <c r="C12" s="108"/>
      <c r="D12" s="108"/>
      <c r="E12" s="100" t="s">
        <v>99</v>
      </c>
      <c r="F12" s="76"/>
      <c r="G12" s="76"/>
      <c r="H12" s="76"/>
      <c r="I12" s="76"/>
      <c r="J12" s="76"/>
      <c r="K12" s="76"/>
      <c r="L12" s="79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</row>
    <row r="13" spans="1:72" x14ac:dyDescent="0.25">
      <c r="A13" s="108"/>
      <c r="B13" s="108"/>
      <c r="C13" s="108"/>
      <c r="D13" s="108"/>
      <c r="E13" s="15" t="s">
        <v>33</v>
      </c>
      <c r="F13" s="13">
        <f>C30</f>
        <v>1987.4448788034642</v>
      </c>
      <c r="G13" s="15" t="s">
        <v>34</v>
      </c>
      <c r="H13" s="13">
        <f>C37</f>
        <v>4131.0229675889714</v>
      </c>
      <c r="I13" s="15" t="s">
        <v>32</v>
      </c>
      <c r="J13" s="14">
        <f>C46</f>
        <v>14000</v>
      </c>
      <c r="K13" s="77" t="s">
        <v>35</v>
      </c>
      <c r="L13" s="78">
        <f>C60</f>
        <v>6047.5370737936646</v>
      </c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</row>
    <row r="14" spans="1:72" x14ac:dyDescent="0.25">
      <c r="A14" s="108"/>
      <c r="B14" s="108"/>
      <c r="C14" s="108"/>
      <c r="D14" s="108"/>
      <c r="E14" s="15" t="s">
        <v>36</v>
      </c>
      <c r="F14" s="16">
        <f>((J4-(H8+C27))*12)/F4</f>
        <v>6.0984718320032265E-2</v>
      </c>
      <c r="G14" s="15" t="s">
        <v>37</v>
      </c>
      <c r="H14" s="17">
        <f>((J4-(H8+C27))*12)/(D109*(1-L4)+E109)</f>
        <v>1.4250814970323185</v>
      </c>
      <c r="I14" s="12"/>
      <c r="J14" s="18"/>
      <c r="K14" s="77" t="s">
        <v>98</v>
      </c>
      <c r="L14" s="102">
        <f>C62</f>
        <v>0.37380007028837287</v>
      </c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</row>
    <row r="15" spans="1:72" ht="4.5" customHeight="1" x14ac:dyDescent="0.2">
      <c r="A15" s="109"/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</row>
    <row r="16" spans="1:72" ht="12.75" x14ac:dyDescent="0.2">
      <c r="A16" s="19"/>
      <c r="B16" s="21" t="s">
        <v>38</v>
      </c>
      <c r="C16" s="22">
        <v>1</v>
      </c>
      <c r="D16" s="22">
        <v>2</v>
      </c>
      <c r="E16" s="22">
        <v>3</v>
      </c>
      <c r="F16" s="22">
        <v>4</v>
      </c>
      <c r="G16" s="22">
        <v>5</v>
      </c>
      <c r="H16" s="22">
        <v>6</v>
      </c>
      <c r="I16" s="22">
        <v>7</v>
      </c>
      <c r="J16" s="22">
        <v>8</v>
      </c>
      <c r="K16" s="22">
        <v>9</v>
      </c>
      <c r="L16" s="22">
        <v>10</v>
      </c>
      <c r="M16" s="22">
        <v>11</v>
      </c>
      <c r="N16" s="22">
        <v>12</v>
      </c>
      <c r="O16" s="22">
        <v>13</v>
      </c>
      <c r="P16" s="22">
        <v>14</v>
      </c>
      <c r="Q16" s="22">
        <v>15</v>
      </c>
      <c r="R16" s="22">
        <v>16</v>
      </c>
      <c r="S16" s="22">
        <v>17</v>
      </c>
      <c r="T16" s="22">
        <v>18</v>
      </c>
      <c r="U16" s="22">
        <v>19</v>
      </c>
      <c r="V16" s="22">
        <v>20</v>
      </c>
      <c r="W16" s="22">
        <v>21</v>
      </c>
      <c r="X16" s="22">
        <v>22</v>
      </c>
      <c r="Y16" s="22">
        <v>23</v>
      </c>
      <c r="Z16" s="22">
        <v>24</v>
      </c>
      <c r="AA16" s="22">
        <v>25</v>
      </c>
      <c r="AB16" s="22">
        <v>26</v>
      </c>
      <c r="AC16" s="22">
        <v>27</v>
      </c>
      <c r="AD16" s="22">
        <v>28</v>
      </c>
      <c r="AE16" s="22">
        <v>29</v>
      </c>
      <c r="AF16" s="22">
        <v>30</v>
      </c>
      <c r="AG16" s="22">
        <v>31</v>
      </c>
      <c r="AH16" s="22">
        <v>32</v>
      </c>
      <c r="AI16" s="22">
        <v>33</v>
      </c>
      <c r="AJ16" s="22">
        <v>34</v>
      </c>
      <c r="AK16" s="22">
        <v>35</v>
      </c>
      <c r="AL16" s="22">
        <v>36</v>
      </c>
      <c r="AM16" s="22">
        <v>37</v>
      </c>
      <c r="AN16" s="22">
        <v>38</v>
      </c>
      <c r="AO16" s="22">
        <v>39</v>
      </c>
      <c r="AP16" s="22">
        <v>40</v>
      </c>
      <c r="AQ16" s="22">
        <v>41</v>
      </c>
      <c r="AR16" s="22">
        <v>42</v>
      </c>
      <c r="AS16" s="22">
        <v>43</v>
      </c>
      <c r="AT16" s="22">
        <v>44</v>
      </c>
      <c r="AU16" s="22">
        <v>45</v>
      </c>
      <c r="AV16" s="22">
        <v>46</v>
      </c>
      <c r="AW16" s="22">
        <v>47</v>
      </c>
      <c r="AX16" s="22">
        <v>48</v>
      </c>
      <c r="AY16" s="22">
        <v>49</v>
      </c>
      <c r="AZ16" s="22">
        <v>50</v>
      </c>
      <c r="BA16" s="22">
        <v>51</v>
      </c>
      <c r="BB16" s="22">
        <v>52</v>
      </c>
      <c r="BC16" s="22">
        <v>53</v>
      </c>
      <c r="BD16" s="22">
        <v>54</v>
      </c>
      <c r="BE16" s="22">
        <v>55</v>
      </c>
      <c r="BF16" s="22">
        <v>56</v>
      </c>
      <c r="BG16" s="22">
        <v>57</v>
      </c>
      <c r="BH16" s="22">
        <v>58</v>
      </c>
      <c r="BI16" s="22">
        <v>59</v>
      </c>
      <c r="BJ16" s="22">
        <v>60</v>
      </c>
      <c r="BK16" s="22">
        <v>61</v>
      </c>
      <c r="BL16" s="22">
        <v>62</v>
      </c>
      <c r="BM16" s="22">
        <v>63</v>
      </c>
      <c r="BN16" s="22">
        <v>64</v>
      </c>
      <c r="BO16" s="22">
        <v>65</v>
      </c>
      <c r="BP16" s="22">
        <v>66</v>
      </c>
      <c r="BQ16" s="22">
        <v>67</v>
      </c>
      <c r="BR16" s="22">
        <v>68</v>
      </c>
      <c r="BS16" s="22">
        <v>69</v>
      </c>
      <c r="BT16" s="22">
        <v>70</v>
      </c>
    </row>
    <row r="17" spans="1:72" ht="12.75" x14ac:dyDescent="0.2">
      <c r="A17" s="8"/>
      <c r="B17" s="23" t="s">
        <v>39</v>
      </c>
      <c r="C17" s="98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</row>
    <row r="18" spans="1:72" ht="12.75" x14ac:dyDescent="0.2">
      <c r="A18" s="8"/>
      <c r="B18" s="8" t="s">
        <v>40</v>
      </c>
      <c r="C18" s="25">
        <f>'Property 1'!J109</f>
        <v>18037.206533207831</v>
      </c>
      <c r="D18" s="25">
        <f>'Property 1'!J110</f>
        <v>18037.206533207831</v>
      </c>
      <c r="E18" s="25">
        <f>'Property 1'!J111</f>
        <v>18037.206533207827</v>
      </c>
      <c r="F18" s="25">
        <f>'Property 1'!J112</f>
        <v>18037.206533207835</v>
      </c>
      <c r="G18" s="25">
        <f>'Property 1'!J113</f>
        <v>18037.206533207835</v>
      </c>
      <c r="H18" s="25">
        <f>'Property 1'!J114</f>
        <v>18037.20653320782</v>
      </c>
      <c r="I18" s="25">
        <f>'Property 1'!J115</f>
        <v>18037.206533207849</v>
      </c>
      <c r="J18" s="25">
        <f>'Property 1'!J116</f>
        <v>18037.20653320782</v>
      </c>
      <c r="K18" s="25">
        <f>'Property 1'!J117</f>
        <v>18037.206533207849</v>
      </c>
      <c r="L18" s="25">
        <f>'Property 1'!J118</f>
        <v>18037.20653320782</v>
      </c>
      <c r="M18" s="25">
        <f>'Property 1'!J119</f>
        <v>18037.20653320782</v>
      </c>
      <c r="N18" s="25">
        <f>'Property 1'!J120</f>
        <v>18037.20653320782</v>
      </c>
      <c r="O18" s="25">
        <f>'Property 1'!J121</f>
        <v>18037.206533207849</v>
      </c>
      <c r="P18" s="25">
        <f>'Property 1'!J122</f>
        <v>18037.206533207849</v>
      </c>
      <c r="Q18" s="25">
        <f>'Property 1'!J123</f>
        <v>18037.206533207791</v>
      </c>
      <c r="R18" s="25">
        <f>'Property 1'!J124</f>
        <v>18037.206533207849</v>
      </c>
      <c r="S18" s="25">
        <f>'Property 1'!J125</f>
        <v>18037.206533207849</v>
      </c>
      <c r="T18" s="25">
        <f>'Property 1'!J126</f>
        <v>18037.206533207849</v>
      </c>
      <c r="U18" s="25">
        <f>'Property 1'!J127</f>
        <v>18037.206533207849</v>
      </c>
      <c r="V18" s="25">
        <f>'Property 1'!J128</f>
        <v>18037.206533207791</v>
      </c>
      <c r="W18" s="25">
        <f>'Property 1'!J129</f>
        <v>18037.206533207849</v>
      </c>
      <c r="X18" s="25">
        <f>'Property 1'!J130</f>
        <v>18037.206533207791</v>
      </c>
      <c r="Y18" s="25">
        <f>'Property 1'!J131</f>
        <v>18037.206533207849</v>
      </c>
      <c r="Z18" s="25">
        <f>'Property 1'!J132</f>
        <v>18037.206533207791</v>
      </c>
      <c r="AA18" s="25">
        <f>'Property 1'!J133</f>
        <v>18037.206533207907</v>
      </c>
      <c r="AB18" s="25">
        <f>'Property 1'!J134</f>
        <v>18037.206533207791</v>
      </c>
      <c r="AC18" s="25">
        <f>'Property 1'!J135</f>
        <v>18037.206533207907</v>
      </c>
      <c r="AD18" s="25">
        <f>'Property 1'!J136</f>
        <v>18037.206533207791</v>
      </c>
      <c r="AE18" s="25">
        <f>'Property 1'!J137</f>
        <v>18037.206533207849</v>
      </c>
      <c r="AF18" s="25">
        <f>'Property 1'!J138</f>
        <v>18037.206533207733</v>
      </c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</row>
    <row r="19" spans="1:72" ht="12.75" x14ac:dyDescent="0.2">
      <c r="A19" s="8"/>
      <c r="B19" s="8" t="s">
        <v>41</v>
      </c>
      <c r="C19" s="25">
        <f>(H8*12)</f>
        <v>1623.3485879887048</v>
      </c>
      <c r="D19" s="25">
        <f t="shared" ref="D19:AI19" si="0">C19*(1+$H10)</f>
        <v>1688.282531508253</v>
      </c>
      <c r="E19" s="25">
        <f t="shared" si="0"/>
        <v>1755.8138327685831</v>
      </c>
      <c r="F19" s="25">
        <f t="shared" si="0"/>
        <v>1826.0463860793266</v>
      </c>
      <c r="G19" s="25">
        <f t="shared" si="0"/>
        <v>1899.0882415224996</v>
      </c>
      <c r="H19" s="25">
        <f t="shared" si="0"/>
        <v>1975.0517711833998</v>
      </c>
      <c r="I19" s="25">
        <f t="shared" si="0"/>
        <v>2054.0538420307357</v>
      </c>
      <c r="J19" s="25">
        <f t="shared" si="0"/>
        <v>2136.2159957119652</v>
      </c>
      <c r="K19" s="25">
        <f t="shared" si="0"/>
        <v>2221.6646355404437</v>
      </c>
      <c r="L19" s="25">
        <f t="shared" si="0"/>
        <v>2310.5312209620615</v>
      </c>
      <c r="M19" s="25">
        <f t="shared" si="0"/>
        <v>2402.9524698005439</v>
      </c>
      <c r="N19" s="25">
        <f t="shared" si="0"/>
        <v>2499.0705685925659</v>
      </c>
      <c r="O19" s="25">
        <f t="shared" si="0"/>
        <v>2599.0333913362688</v>
      </c>
      <c r="P19" s="25">
        <f t="shared" si="0"/>
        <v>2702.9947269897198</v>
      </c>
      <c r="Q19" s="25">
        <f t="shared" si="0"/>
        <v>2811.1145160693086</v>
      </c>
      <c r="R19" s="25">
        <f t="shared" si="0"/>
        <v>2923.5590967120811</v>
      </c>
      <c r="S19" s="25">
        <f t="shared" si="0"/>
        <v>3040.5014605805645</v>
      </c>
      <c r="T19" s="25">
        <f t="shared" si="0"/>
        <v>3162.1215190037874</v>
      </c>
      <c r="U19" s="25">
        <f t="shared" si="0"/>
        <v>3288.606379763939</v>
      </c>
      <c r="V19" s="25">
        <f t="shared" si="0"/>
        <v>3420.1506349544966</v>
      </c>
      <c r="W19" s="25">
        <f t="shared" si="0"/>
        <v>3556.9566603526764</v>
      </c>
      <c r="X19" s="25">
        <f t="shared" si="0"/>
        <v>3699.2349267667837</v>
      </c>
      <c r="Y19" s="25">
        <f t="shared" si="0"/>
        <v>3847.2043238374554</v>
      </c>
      <c r="Z19" s="25">
        <f t="shared" si="0"/>
        <v>4001.0924967909536</v>
      </c>
      <c r="AA19" s="25">
        <f t="shared" si="0"/>
        <v>4161.1361966625918</v>
      </c>
      <c r="AB19" s="25">
        <f t="shared" si="0"/>
        <v>4327.5816445290957</v>
      </c>
      <c r="AC19" s="25">
        <f t="shared" si="0"/>
        <v>4500.6849103102595</v>
      </c>
      <c r="AD19" s="25">
        <f t="shared" si="0"/>
        <v>4680.7123067226703</v>
      </c>
      <c r="AE19" s="25">
        <f t="shared" si="0"/>
        <v>4867.9407989915771</v>
      </c>
      <c r="AF19" s="25">
        <f t="shared" si="0"/>
        <v>5062.65843095124</v>
      </c>
      <c r="AG19" s="25">
        <f t="shared" si="0"/>
        <v>5265.16476818929</v>
      </c>
      <c r="AH19" s="25">
        <f t="shared" si="0"/>
        <v>5475.7713589168616</v>
      </c>
      <c r="AI19" s="25">
        <f t="shared" si="0"/>
        <v>5694.8022132735359</v>
      </c>
      <c r="AJ19" s="25">
        <f t="shared" ref="AJ19:BT19" si="1">AI19*(1+$H10)</f>
        <v>5922.5943018044773</v>
      </c>
      <c r="AK19" s="25">
        <f t="shared" si="1"/>
        <v>6159.4980738766562</v>
      </c>
      <c r="AL19" s="25">
        <f t="shared" si="1"/>
        <v>6405.8779968317231</v>
      </c>
      <c r="AM19" s="25">
        <f t="shared" si="1"/>
        <v>6662.1131167049925</v>
      </c>
      <c r="AN19" s="25">
        <f t="shared" si="1"/>
        <v>6928.5976413731923</v>
      </c>
      <c r="AO19" s="25">
        <f t="shared" si="1"/>
        <v>7205.7415470281203</v>
      </c>
      <c r="AP19" s="25">
        <f t="shared" si="1"/>
        <v>7493.9712089092454</v>
      </c>
      <c r="AQ19" s="25">
        <f t="shared" si="1"/>
        <v>7793.7300572656159</v>
      </c>
      <c r="AR19" s="25">
        <f t="shared" si="1"/>
        <v>8105.4792595562412</v>
      </c>
      <c r="AS19" s="25">
        <f t="shared" si="1"/>
        <v>8429.6984299384912</v>
      </c>
      <c r="AT19" s="25">
        <f t="shared" si="1"/>
        <v>8766.8863671360305</v>
      </c>
      <c r="AU19" s="25">
        <f t="shared" si="1"/>
        <v>9117.5618218214713</v>
      </c>
      <c r="AV19" s="25">
        <f t="shared" si="1"/>
        <v>9482.2642946943306</v>
      </c>
      <c r="AW19" s="25">
        <f t="shared" si="1"/>
        <v>9861.5548664821035</v>
      </c>
      <c r="AX19" s="25">
        <f t="shared" si="1"/>
        <v>10256.017061141389</v>
      </c>
      <c r="AY19" s="25">
        <f t="shared" si="1"/>
        <v>10666.257743587044</v>
      </c>
      <c r="AZ19" s="25">
        <f t="shared" si="1"/>
        <v>11092.908053330526</v>
      </c>
      <c r="BA19" s="25">
        <f t="shared" si="1"/>
        <v>11536.624375463747</v>
      </c>
      <c r="BB19" s="25">
        <f t="shared" si="1"/>
        <v>11998.089350482298</v>
      </c>
      <c r="BC19" s="25">
        <f t="shared" si="1"/>
        <v>12478.012924501591</v>
      </c>
      <c r="BD19" s="25">
        <f t="shared" si="1"/>
        <v>12977.133441481654</v>
      </c>
      <c r="BE19" s="25">
        <f t="shared" si="1"/>
        <v>13496.21877914092</v>
      </c>
      <c r="BF19" s="25">
        <f t="shared" si="1"/>
        <v>14036.067530306556</v>
      </c>
      <c r="BG19" s="25">
        <f t="shared" si="1"/>
        <v>14597.51023151882</v>
      </c>
      <c r="BH19" s="25">
        <f t="shared" si="1"/>
        <v>15181.410640779573</v>
      </c>
      <c r="BI19" s="25">
        <f t="shared" si="1"/>
        <v>15788.667066410757</v>
      </c>
      <c r="BJ19" s="25">
        <f t="shared" si="1"/>
        <v>16420.213749067188</v>
      </c>
      <c r="BK19" s="25">
        <f t="shared" si="1"/>
        <v>17077.022299029875</v>
      </c>
      <c r="BL19" s="25">
        <f t="shared" si="1"/>
        <v>17760.103190991071</v>
      </c>
      <c r="BM19" s="25">
        <f t="shared" si="1"/>
        <v>18470.507318630713</v>
      </c>
      <c r="BN19" s="25">
        <f t="shared" si="1"/>
        <v>19209.327611375942</v>
      </c>
      <c r="BO19" s="25">
        <f t="shared" si="1"/>
        <v>19977.700715830979</v>
      </c>
      <c r="BP19" s="25">
        <f t="shared" si="1"/>
        <v>20776.808744464219</v>
      </c>
      <c r="BQ19" s="25">
        <f t="shared" si="1"/>
        <v>21607.881094242788</v>
      </c>
      <c r="BR19" s="25">
        <f t="shared" si="1"/>
        <v>22472.196338012502</v>
      </c>
      <c r="BS19" s="25">
        <f t="shared" si="1"/>
        <v>23371.084191533002</v>
      </c>
      <c r="BT19" s="25">
        <f t="shared" si="1"/>
        <v>24305.927559194322</v>
      </c>
    </row>
    <row r="20" spans="1:72" ht="12.75" x14ac:dyDescent="0.2">
      <c r="A20" s="8"/>
      <c r="B20" s="8" t="s">
        <v>42</v>
      </c>
      <c r="C20" s="25">
        <f t="shared" ref="C20:AF20" si="2">C18+C19</f>
        <v>19660.555121196536</v>
      </c>
      <c r="D20" s="25">
        <f t="shared" si="2"/>
        <v>19725.489064716083</v>
      </c>
      <c r="E20" s="25">
        <f t="shared" si="2"/>
        <v>19793.020365976412</v>
      </c>
      <c r="F20" s="25">
        <f t="shared" si="2"/>
        <v>19863.252919287163</v>
      </c>
      <c r="G20" s="25">
        <f t="shared" si="2"/>
        <v>19936.294774730333</v>
      </c>
      <c r="H20" s="25">
        <f t="shared" si="2"/>
        <v>20012.25830439122</v>
      </c>
      <c r="I20" s="25">
        <f t="shared" si="2"/>
        <v>20091.260375238584</v>
      </c>
      <c r="J20" s="25">
        <f t="shared" si="2"/>
        <v>20173.422528919786</v>
      </c>
      <c r="K20" s="25">
        <f t="shared" si="2"/>
        <v>20258.871168748294</v>
      </c>
      <c r="L20" s="25">
        <f t="shared" si="2"/>
        <v>20347.737754169881</v>
      </c>
      <c r="M20" s="25">
        <f t="shared" si="2"/>
        <v>20440.159003008364</v>
      </c>
      <c r="N20" s="25">
        <f t="shared" si="2"/>
        <v>20536.277101800384</v>
      </c>
      <c r="O20" s="25">
        <f t="shared" si="2"/>
        <v>20636.239924544119</v>
      </c>
      <c r="P20" s="25">
        <f t="shared" si="2"/>
        <v>20740.201260197569</v>
      </c>
      <c r="Q20" s="25">
        <f t="shared" si="2"/>
        <v>20848.3210492771</v>
      </c>
      <c r="R20" s="25">
        <f t="shared" si="2"/>
        <v>20960.76562991993</v>
      </c>
      <c r="S20" s="25">
        <f t="shared" si="2"/>
        <v>21077.707993788412</v>
      </c>
      <c r="T20" s="25">
        <f t="shared" si="2"/>
        <v>21199.328052211637</v>
      </c>
      <c r="U20" s="25">
        <f t="shared" si="2"/>
        <v>21325.812912971789</v>
      </c>
      <c r="V20" s="25">
        <f t="shared" si="2"/>
        <v>21457.357168162289</v>
      </c>
      <c r="W20" s="25">
        <f t="shared" si="2"/>
        <v>21594.163193560526</v>
      </c>
      <c r="X20" s="25">
        <f t="shared" si="2"/>
        <v>21736.441459974576</v>
      </c>
      <c r="Y20" s="25">
        <f t="shared" si="2"/>
        <v>21884.410857045303</v>
      </c>
      <c r="Z20" s="25">
        <f t="shared" si="2"/>
        <v>22038.299029998743</v>
      </c>
      <c r="AA20" s="25">
        <f t="shared" si="2"/>
        <v>22198.342729870499</v>
      </c>
      <c r="AB20" s="25">
        <f t="shared" si="2"/>
        <v>22364.788177736886</v>
      </c>
      <c r="AC20" s="25">
        <f t="shared" si="2"/>
        <v>22537.891443518165</v>
      </c>
      <c r="AD20" s="25">
        <f t="shared" si="2"/>
        <v>22717.918839930462</v>
      </c>
      <c r="AE20" s="25">
        <f t="shared" si="2"/>
        <v>22905.147332199427</v>
      </c>
      <c r="AF20" s="25">
        <f t="shared" si="2"/>
        <v>23099.864964158973</v>
      </c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</row>
    <row r="21" spans="1:72" ht="12.75" x14ac:dyDescent="0.2">
      <c r="A21" s="8"/>
      <c r="B21" s="8" t="s">
        <v>43</v>
      </c>
      <c r="C21" s="25">
        <f t="shared" ref="C21:BT21" si="3">(C18+C19)/12</f>
        <v>1638.3795934330446</v>
      </c>
      <c r="D21" s="25">
        <f t="shared" si="3"/>
        <v>1643.790755393007</v>
      </c>
      <c r="E21" s="25">
        <f t="shared" si="3"/>
        <v>1649.4183638313677</v>
      </c>
      <c r="F21" s="25">
        <f t="shared" si="3"/>
        <v>1655.2710766072635</v>
      </c>
      <c r="G21" s="25">
        <f t="shared" si="3"/>
        <v>1661.3578978941944</v>
      </c>
      <c r="H21" s="25">
        <f t="shared" si="3"/>
        <v>1667.6881920326016</v>
      </c>
      <c r="I21" s="25">
        <f t="shared" si="3"/>
        <v>1674.2716979365487</v>
      </c>
      <c r="J21" s="25">
        <f t="shared" si="3"/>
        <v>1681.1185440766487</v>
      </c>
      <c r="K21" s="25">
        <f t="shared" si="3"/>
        <v>1688.2392640623577</v>
      </c>
      <c r="L21" s="25">
        <f t="shared" si="3"/>
        <v>1695.6448128474901</v>
      </c>
      <c r="M21" s="25">
        <f t="shared" si="3"/>
        <v>1703.3465835840304</v>
      </c>
      <c r="N21" s="25">
        <f t="shared" si="3"/>
        <v>1711.356425150032</v>
      </c>
      <c r="O21" s="25">
        <f t="shared" si="3"/>
        <v>1719.6866603786766</v>
      </c>
      <c r="P21" s="25">
        <f t="shared" si="3"/>
        <v>1728.3501050164641</v>
      </c>
      <c r="Q21" s="25">
        <f t="shared" si="3"/>
        <v>1737.3600874397582</v>
      </c>
      <c r="R21" s="25">
        <f t="shared" si="3"/>
        <v>1746.7304691599941</v>
      </c>
      <c r="S21" s="25">
        <f t="shared" si="3"/>
        <v>1756.4756661490344</v>
      </c>
      <c r="T21" s="25">
        <f t="shared" si="3"/>
        <v>1766.6106710176364</v>
      </c>
      <c r="U21" s="25">
        <f t="shared" si="3"/>
        <v>1777.1510760809824</v>
      </c>
      <c r="V21" s="25">
        <f t="shared" si="3"/>
        <v>1788.1130973468573</v>
      </c>
      <c r="W21" s="25">
        <f t="shared" si="3"/>
        <v>1799.5135994633772</v>
      </c>
      <c r="X21" s="25">
        <f t="shared" si="3"/>
        <v>1811.3701216645479</v>
      </c>
      <c r="Y21" s="25">
        <f t="shared" si="3"/>
        <v>1823.7009047537751</v>
      </c>
      <c r="Z21" s="25">
        <f t="shared" si="3"/>
        <v>1836.5249191665619</v>
      </c>
      <c r="AA21" s="25">
        <f t="shared" si="3"/>
        <v>1849.861894155875</v>
      </c>
      <c r="AB21" s="25">
        <f t="shared" si="3"/>
        <v>1863.7323481447404</v>
      </c>
      <c r="AC21" s="25">
        <f t="shared" si="3"/>
        <v>1878.1576202931803</v>
      </c>
      <c r="AD21" s="25">
        <f t="shared" si="3"/>
        <v>1893.1599033275386</v>
      </c>
      <c r="AE21" s="25">
        <f t="shared" si="3"/>
        <v>1908.7622776832857</v>
      </c>
      <c r="AF21" s="25">
        <f t="shared" si="3"/>
        <v>1924.9887470132478</v>
      </c>
      <c r="AG21" s="25">
        <f t="shared" si="3"/>
        <v>438.76373068244084</v>
      </c>
      <c r="AH21" s="25">
        <f t="shared" si="3"/>
        <v>456.31427990973845</v>
      </c>
      <c r="AI21" s="25">
        <f t="shared" si="3"/>
        <v>474.56685110612801</v>
      </c>
      <c r="AJ21" s="25">
        <f t="shared" si="3"/>
        <v>493.54952515037309</v>
      </c>
      <c r="AK21" s="25">
        <f t="shared" si="3"/>
        <v>513.29150615638798</v>
      </c>
      <c r="AL21" s="25">
        <f t="shared" si="3"/>
        <v>533.82316640264355</v>
      </c>
      <c r="AM21" s="25">
        <f t="shared" si="3"/>
        <v>555.17609305874942</v>
      </c>
      <c r="AN21" s="25">
        <f t="shared" si="3"/>
        <v>577.38313678109932</v>
      </c>
      <c r="AO21" s="25">
        <f t="shared" si="3"/>
        <v>600.47846225234332</v>
      </c>
      <c r="AP21" s="25">
        <f t="shared" si="3"/>
        <v>624.49760074243716</v>
      </c>
      <c r="AQ21" s="25">
        <f t="shared" si="3"/>
        <v>649.47750477213469</v>
      </c>
      <c r="AR21" s="25">
        <f t="shared" si="3"/>
        <v>675.45660496302014</v>
      </c>
      <c r="AS21" s="25">
        <f t="shared" si="3"/>
        <v>702.47486916154094</v>
      </c>
      <c r="AT21" s="25">
        <f t="shared" si="3"/>
        <v>730.57386392800254</v>
      </c>
      <c r="AU21" s="25">
        <f t="shared" si="3"/>
        <v>759.79681848512257</v>
      </c>
      <c r="AV21" s="25">
        <f t="shared" si="3"/>
        <v>790.18869122452759</v>
      </c>
      <c r="AW21" s="25">
        <f t="shared" si="3"/>
        <v>821.79623887350863</v>
      </c>
      <c r="AX21" s="25">
        <f t="shared" si="3"/>
        <v>854.6680884284491</v>
      </c>
      <c r="AY21" s="25">
        <f t="shared" si="3"/>
        <v>888.85481196558703</v>
      </c>
      <c r="AZ21" s="25">
        <f t="shared" si="3"/>
        <v>924.4090044442105</v>
      </c>
      <c r="BA21" s="25">
        <f t="shared" si="3"/>
        <v>961.38536462197897</v>
      </c>
      <c r="BB21" s="25">
        <f t="shared" si="3"/>
        <v>999.8407792068582</v>
      </c>
      <c r="BC21" s="25">
        <f t="shared" si="3"/>
        <v>1039.8344103751326</v>
      </c>
      <c r="BD21" s="25">
        <f t="shared" si="3"/>
        <v>1081.4277867901378</v>
      </c>
      <c r="BE21" s="25">
        <f t="shared" si="3"/>
        <v>1124.6848982617432</v>
      </c>
      <c r="BF21" s="25">
        <f t="shared" si="3"/>
        <v>1169.672294192213</v>
      </c>
      <c r="BG21" s="25">
        <f t="shared" si="3"/>
        <v>1216.4591859599016</v>
      </c>
      <c r="BH21" s="25">
        <f t="shared" si="3"/>
        <v>1265.1175533982978</v>
      </c>
      <c r="BI21" s="25">
        <f t="shared" si="3"/>
        <v>1315.7222555342298</v>
      </c>
      <c r="BJ21" s="25">
        <f t="shared" si="3"/>
        <v>1368.351145755599</v>
      </c>
      <c r="BK21" s="25">
        <f t="shared" si="3"/>
        <v>1423.0851915858229</v>
      </c>
      <c r="BL21" s="25">
        <f t="shared" si="3"/>
        <v>1480.0085992492559</v>
      </c>
      <c r="BM21" s="25">
        <f t="shared" si="3"/>
        <v>1539.2089432192261</v>
      </c>
      <c r="BN21" s="25">
        <f t="shared" si="3"/>
        <v>1600.7773009479952</v>
      </c>
      <c r="BO21" s="25">
        <f t="shared" si="3"/>
        <v>1664.8083929859149</v>
      </c>
      <c r="BP21" s="25">
        <f t="shared" si="3"/>
        <v>1731.4007287053516</v>
      </c>
      <c r="BQ21" s="25">
        <f t="shared" si="3"/>
        <v>1800.6567578535658</v>
      </c>
      <c r="BR21" s="25">
        <f t="shared" si="3"/>
        <v>1872.6830281677085</v>
      </c>
      <c r="BS21" s="25">
        <f t="shared" si="3"/>
        <v>1947.5903492944169</v>
      </c>
      <c r="BT21" s="25">
        <f t="shared" si="3"/>
        <v>2025.4939632661935</v>
      </c>
    </row>
    <row r="22" spans="1:72" ht="12.75" x14ac:dyDescent="0.2">
      <c r="A22" s="8"/>
      <c r="B22" s="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</row>
    <row r="23" spans="1:72" ht="15.75" customHeight="1" x14ac:dyDescent="0.2">
      <c r="A23" s="8"/>
      <c r="B23" s="8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</row>
    <row r="24" spans="1:72" ht="15.75" customHeight="1" x14ac:dyDescent="0.2">
      <c r="A24" s="19"/>
      <c r="B24" s="21" t="s">
        <v>44</v>
      </c>
      <c r="C24" s="99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</row>
    <row r="25" spans="1:72" ht="15.75" customHeight="1" x14ac:dyDescent="0.2">
      <c r="A25" s="8"/>
      <c r="B25" s="8" t="s">
        <v>45</v>
      </c>
      <c r="C25" s="25">
        <f>J4</f>
        <v>2200</v>
      </c>
      <c r="D25" s="25">
        <f t="shared" ref="D25:AI25" si="4">C25*(1+$J5)</f>
        <v>2288</v>
      </c>
      <c r="E25" s="25">
        <f t="shared" si="4"/>
        <v>2379.52</v>
      </c>
      <c r="F25" s="25">
        <f t="shared" si="4"/>
        <v>2474.7008000000001</v>
      </c>
      <c r="G25" s="25">
        <f t="shared" si="4"/>
        <v>2573.6888320000003</v>
      </c>
      <c r="H25" s="25">
        <f t="shared" si="4"/>
        <v>2676.6363852800005</v>
      </c>
      <c r="I25" s="25">
        <f t="shared" si="4"/>
        <v>2783.7018406912007</v>
      </c>
      <c r="J25" s="25">
        <f t="shared" si="4"/>
        <v>2895.049914318849</v>
      </c>
      <c r="K25" s="25">
        <f t="shared" si="4"/>
        <v>3010.851910891603</v>
      </c>
      <c r="L25" s="25">
        <f t="shared" si="4"/>
        <v>3131.2859873272673</v>
      </c>
      <c r="M25" s="25">
        <f t="shared" si="4"/>
        <v>3256.5374268203582</v>
      </c>
      <c r="N25" s="25">
        <f t="shared" si="4"/>
        <v>3386.7989238931727</v>
      </c>
      <c r="O25" s="25">
        <f t="shared" si="4"/>
        <v>3522.2708808488997</v>
      </c>
      <c r="P25" s="25">
        <f t="shared" si="4"/>
        <v>3663.1617160828559</v>
      </c>
      <c r="Q25" s="25">
        <f t="shared" si="4"/>
        <v>3809.6881847261702</v>
      </c>
      <c r="R25" s="25">
        <f t="shared" si="4"/>
        <v>3962.0757121152174</v>
      </c>
      <c r="S25" s="25">
        <f t="shared" si="4"/>
        <v>4120.5587405998258</v>
      </c>
      <c r="T25" s="25">
        <f t="shared" si="4"/>
        <v>4285.3810902238192</v>
      </c>
      <c r="U25" s="25">
        <f t="shared" si="4"/>
        <v>4456.7963338327718</v>
      </c>
      <c r="V25" s="25">
        <f t="shared" si="4"/>
        <v>4635.0681871860825</v>
      </c>
      <c r="W25" s="25">
        <f t="shared" si="4"/>
        <v>4820.4709146735258</v>
      </c>
      <c r="X25" s="25">
        <f t="shared" si="4"/>
        <v>5013.2897512604668</v>
      </c>
      <c r="Y25" s="25">
        <f t="shared" si="4"/>
        <v>5213.8213413108861</v>
      </c>
      <c r="Z25" s="25">
        <f t="shared" si="4"/>
        <v>5422.3741949633213</v>
      </c>
      <c r="AA25" s="25">
        <f t="shared" si="4"/>
        <v>5639.2691627618542</v>
      </c>
      <c r="AB25" s="25">
        <f t="shared" si="4"/>
        <v>5864.8399292723288</v>
      </c>
      <c r="AC25" s="25">
        <f t="shared" si="4"/>
        <v>6099.433526443222</v>
      </c>
      <c r="AD25" s="25">
        <f t="shared" si="4"/>
        <v>6343.4108675009511</v>
      </c>
      <c r="AE25" s="25">
        <f t="shared" si="4"/>
        <v>6597.1473022009895</v>
      </c>
      <c r="AF25" s="25">
        <f t="shared" si="4"/>
        <v>6861.0331942890298</v>
      </c>
      <c r="AG25" s="25">
        <f t="shared" si="4"/>
        <v>7135.474522060591</v>
      </c>
      <c r="AH25" s="25">
        <f t="shared" si="4"/>
        <v>7420.8935029430149</v>
      </c>
      <c r="AI25" s="25">
        <f t="shared" si="4"/>
        <v>7717.7292430607358</v>
      </c>
      <c r="AJ25" s="25">
        <f t="shared" ref="AJ25:BT25" si="5">AI25*(1+$J5)</f>
        <v>8026.4384127831654</v>
      </c>
      <c r="AK25" s="25">
        <f t="shared" si="5"/>
        <v>8347.4959492944927</v>
      </c>
      <c r="AL25" s="25">
        <f t="shared" si="5"/>
        <v>8681.3957872662722</v>
      </c>
      <c r="AM25" s="25">
        <f t="shared" si="5"/>
        <v>9028.6516187569232</v>
      </c>
      <c r="AN25" s="25">
        <f t="shared" si="5"/>
        <v>9389.7976835072004</v>
      </c>
      <c r="AO25" s="25">
        <f t="shared" si="5"/>
        <v>9765.3895908474897</v>
      </c>
      <c r="AP25" s="25">
        <f t="shared" si="5"/>
        <v>10156.00517448139</v>
      </c>
      <c r="AQ25" s="25">
        <f t="shared" si="5"/>
        <v>10562.245381460645</v>
      </c>
      <c r="AR25" s="25">
        <f t="shared" si="5"/>
        <v>10984.735196719072</v>
      </c>
      <c r="AS25" s="25">
        <f t="shared" si="5"/>
        <v>11424.124604587834</v>
      </c>
      <c r="AT25" s="25">
        <f t="shared" si="5"/>
        <v>11881.089588771349</v>
      </c>
      <c r="AU25" s="25">
        <f t="shared" si="5"/>
        <v>12356.333172322204</v>
      </c>
      <c r="AV25" s="25">
        <f t="shared" si="5"/>
        <v>12850.586499215093</v>
      </c>
      <c r="AW25" s="25">
        <f t="shared" si="5"/>
        <v>13364.609959183697</v>
      </c>
      <c r="AX25" s="25">
        <f t="shared" si="5"/>
        <v>13899.194357551045</v>
      </c>
      <c r="AY25" s="25">
        <f t="shared" si="5"/>
        <v>14455.162131853087</v>
      </c>
      <c r="AZ25" s="25">
        <f t="shared" si="5"/>
        <v>15033.368617127211</v>
      </c>
      <c r="BA25" s="25">
        <f t="shared" si="5"/>
        <v>15634.7033618123</v>
      </c>
      <c r="BB25" s="25">
        <f t="shared" si="5"/>
        <v>16260.091496284793</v>
      </c>
      <c r="BC25" s="25">
        <f t="shared" si="5"/>
        <v>16910.495156136185</v>
      </c>
      <c r="BD25" s="25">
        <f t="shared" si="5"/>
        <v>17586.914962381634</v>
      </c>
      <c r="BE25" s="25">
        <f t="shared" si="5"/>
        <v>18290.391560876898</v>
      </c>
      <c r="BF25" s="25">
        <f t="shared" si="5"/>
        <v>19022.007223311975</v>
      </c>
      <c r="BG25" s="25">
        <f t="shared" si="5"/>
        <v>19782.887512244455</v>
      </c>
      <c r="BH25" s="25">
        <f t="shared" si="5"/>
        <v>20574.203012734233</v>
      </c>
      <c r="BI25" s="25">
        <f t="shared" si="5"/>
        <v>21397.171133243603</v>
      </c>
      <c r="BJ25" s="25">
        <f t="shared" si="5"/>
        <v>22253.057978573346</v>
      </c>
      <c r="BK25" s="25">
        <f t="shared" si="5"/>
        <v>23143.180297716281</v>
      </c>
      <c r="BL25" s="25">
        <f t="shared" si="5"/>
        <v>24068.907509624933</v>
      </c>
      <c r="BM25" s="25">
        <f t="shared" si="5"/>
        <v>25031.66381000993</v>
      </c>
      <c r="BN25" s="25">
        <f t="shared" si="5"/>
        <v>26032.930362410327</v>
      </c>
      <c r="BO25" s="25">
        <f t="shared" si="5"/>
        <v>27074.247576906742</v>
      </c>
      <c r="BP25" s="25">
        <f t="shared" si="5"/>
        <v>28157.217479983014</v>
      </c>
      <c r="BQ25" s="25">
        <f t="shared" si="5"/>
        <v>29283.506179182335</v>
      </c>
      <c r="BR25" s="25">
        <f t="shared" si="5"/>
        <v>30454.846426349632</v>
      </c>
      <c r="BS25" s="25">
        <f t="shared" si="5"/>
        <v>31673.040283403618</v>
      </c>
      <c r="BT25" s="25">
        <f t="shared" si="5"/>
        <v>32939.961894739761</v>
      </c>
    </row>
    <row r="26" spans="1:72" ht="15.75" customHeight="1" x14ac:dyDescent="0.2">
      <c r="A26" s="8"/>
      <c r="B26" s="8" t="s">
        <v>42</v>
      </c>
      <c r="C26" s="25">
        <f t="shared" ref="C26:BT26" si="6">C21</f>
        <v>1638.3795934330446</v>
      </c>
      <c r="D26" s="25">
        <f t="shared" si="6"/>
        <v>1643.790755393007</v>
      </c>
      <c r="E26" s="25">
        <f t="shared" si="6"/>
        <v>1649.4183638313677</v>
      </c>
      <c r="F26" s="25">
        <f t="shared" si="6"/>
        <v>1655.2710766072635</v>
      </c>
      <c r="G26" s="25">
        <f t="shared" si="6"/>
        <v>1661.3578978941944</v>
      </c>
      <c r="H26" s="25">
        <f t="shared" si="6"/>
        <v>1667.6881920326016</v>
      </c>
      <c r="I26" s="25">
        <f t="shared" si="6"/>
        <v>1674.2716979365487</v>
      </c>
      <c r="J26" s="25">
        <f t="shared" si="6"/>
        <v>1681.1185440766487</v>
      </c>
      <c r="K26" s="25">
        <f t="shared" si="6"/>
        <v>1688.2392640623577</v>
      </c>
      <c r="L26" s="25">
        <f t="shared" si="6"/>
        <v>1695.6448128474901</v>
      </c>
      <c r="M26" s="25">
        <f t="shared" si="6"/>
        <v>1703.3465835840304</v>
      </c>
      <c r="N26" s="25">
        <f t="shared" si="6"/>
        <v>1711.356425150032</v>
      </c>
      <c r="O26" s="25">
        <f t="shared" si="6"/>
        <v>1719.6866603786766</v>
      </c>
      <c r="P26" s="25">
        <f t="shared" si="6"/>
        <v>1728.3501050164641</v>
      </c>
      <c r="Q26" s="25">
        <f t="shared" si="6"/>
        <v>1737.3600874397582</v>
      </c>
      <c r="R26" s="25">
        <f t="shared" si="6"/>
        <v>1746.7304691599941</v>
      </c>
      <c r="S26" s="25">
        <f t="shared" si="6"/>
        <v>1756.4756661490344</v>
      </c>
      <c r="T26" s="25">
        <f t="shared" si="6"/>
        <v>1766.6106710176364</v>
      </c>
      <c r="U26" s="25">
        <f t="shared" si="6"/>
        <v>1777.1510760809824</v>
      </c>
      <c r="V26" s="25">
        <f t="shared" si="6"/>
        <v>1788.1130973468573</v>
      </c>
      <c r="W26" s="25">
        <f t="shared" si="6"/>
        <v>1799.5135994633772</v>
      </c>
      <c r="X26" s="25">
        <f t="shared" si="6"/>
        <v>1811.3701216645479</v>
      </c>
      <c r="Y26" s="25">
        <f t="shared" si="6"/>
        <v>1823.7009047537751</v>
      </c>
      <c r="Z26" s="25">
        <f t="shared" si="6"/>
        <v>1836.5249191665619</v>
      </c>
      <c r="AA26" s="25">
        <f t="shared" si="6"/>
        <v>1849.861894155875</v>
      </c>
      <c r="AB26" s="25">
        <f t="shared" si="6"/>
        <v>1863.7323481447404</v>
      </c>
      <c r="AC26" s="25">
        <f t="shared" si="6"/>
        <v>1878.1576202931803</v>
      </c>
      <c r="AD26" s="25">
        <f t="shared" si="6"/>
        <v>1893.1599033275386</v>
      </c>
      <c r="AE26" s="25">
        <f t="shared" si="6"/>
        <v>1908.7622776832857</v>
      </c>
      <c r="AF26" s="25">
        <f t="shared" si="6"/>
        <v>1924.9887470132478</v>
      </c>
      <c r="AG26" s="25">
        <f t="shared" si="6"/>
        <v>438.76373068244084</v>
      </c>
      <c r="AH26" s="25">
        <f t="shared" si="6"/>
        <v>456.31427990973845</v>
      </c>
      <c r="AI26" s="25">
        <f t="shared" si="6"/>
        <v>474.56685110612801</v>
      </c>
      <c r="AJ26" s="25">
        <f t="shared" si="6"/>
        <v>493.54952515037309</v>
      </c>
      <c r="AK26" s="25">
        <f t="shared" si="6"/>
        <v>513.29150615638798</v>
      </c>
      <c r="AL26" s="25">
        <f t="shared" si="6"/>
        <v>533.82316640264355</v>
      </c>
      <c r="AM26" s="25">
        <f t="shared" si="6"/>
        <v>555.17609305874942</v>
      </c>
      <c r="AN26" s="25">
        <f t="shared" si="6"/>
        <v>577.38313678109932</v>
      </c>
      <c r="AO26" s="25">
        <f t="shared" si="6"/>
        <v>600.47846225234332</v>
      </c>
      <c r="AP26" s="25">
        <f t="shared" si="6"/>
        <v>624.49760074243716</v>
      </c>
      <c r="AQ26" s="25">
        <f t="shared" si="6"/>
        <v>649.47750477213469</v>
      </c>
      <c r="AR26" s="25">
        <f t="shared" si="6"/>
        <v>675.45660496302014</v>
      </c>
      <c r="AS26" s="25">
        <f t="shared" si="6"/>
        <v>702.47486916154094</v>
      </c>
      <c r="AT26" s="25">
        <f t="shared" si="6"/>
        <v>730.57386392800254</v>
      </c>
      <c r="AU26" s="25">
        <f t="shared" si="6"/>
        <v>759.79681848512257</v>
      </c>
      <c r="AV26" s="25">
        <f t="shared" si="6"/>
        <v>790.18869122452759</v>
      </c>
      <c r="AW26" s="25">
        <f t="shared" si="6"/>
        <v>821.79623887350863</v>
      </c>
      <c r="AX26" s="25">
        <f t="shared" si="6"/>
        <v>854.6680884284491</v>
      </c>
      <c r="AY26" s="25">
        <f t="shared" si="6"/>
        <v>888.85481196558703</v>
      </c>
      <c r="AZ26" s="25">
        <f t="shared" si="6"/>
        <v>924.4090044442105</v>
      </c>
      <c r="BA26" s="25">
        <f t="shared" si="6"/>
        <v>961.38536462197897</v>
      </c>
      <c r="BB26" s="25">
        <f t="shared" si="6"/>
        <v>999.8407792068582</v>
      </c>
      <c r="BC26" s="25">
        <f t="shared" si="6"/>
        <v>1039.8344103751326</v>
      </c>
      <c r="BD26" s="25">
        <f t="shared" si="6"/>
        <v>1081.4277867901378</v>
      </c>
      <c r="BE26" s="25">
        <f t="shared" si="6"/>
        <v>1124.6848982617432</v>
      </c>
      <c r="BF26" s="25">
        <f t="shared" si="6"/>
        <v>1169.672294192213</v>
      </c>
      <c r="BG26" s="25">
        <f t="shared" si="6"/>
        <v>1216.4591859599016</v>
      </c>
      <c r="BH26" s="25">
        <f t="shared" si="6"/>
        <v>1265.1175533982978</v>
      </c>
      <c r="BI26" s="25">
        <f t="shared" si="6"/>
        <v>1315.7222555342298</v>
      </c>
      <c r="BJ26" s="25">
        <f t="shared" si="6"/>
        <v>1368.351145755599</v>
      </c>
      <c r="BK26" s="25">
        <f t="shared" si="6"/>
        <v>1423.0851915858229</v>
      </c>
      <c r="BL26" s="25">
        <f t="shared" si="6"/>
        <v>1480.0085992492559</v>
      </c>
      <c r="BM26" s="25">
        <f t="shared" si="6"/>
        <v>1539.2089432192261</v>
      </c>
      <c r="BN26" s="25">
        <f t="shared" si="6"/>
        <v>1600.7773009479952</v>
      </c>
      <c r="BO26" s="25">
        <f t="shared" si="6"/>
        <v>1664.8083929859149</v>
      </c>
      <c r="BP26" s="25">
        <f t="shared" si="6"/>
        <v>1731.4007287053516</v>
      </c>
      <c r="BQ26" s="25">
        <f t="shared" si="6"/>
        <v>1800.6567578535658</v>
      </c>
      <c r="BR26" s="25">
        <f t="shared" si="6"/>
        <v>1872.6830281677085</v>
      </c>
      <c r="BS26" s="25">
        <f t="shared" si="6"/>
        <v>1947.5903492944169</v>
      </c>
      <c r="BT26" s="25">
        <f t="shared" si="6"/>
        <v>2025.4939632661935</v>
      </c>
    </row>
    <row r="27" spans="1:72" ht="15.75" customHeight="1" x14ac:dyDescent="0.2">
      <c r="A27" s="8"/>
      <c r="B27" s="8" t="s">
        <v>20</v>
      </c>
      <c r="C27" s="25">
        <f>J4*J6</f>
        <v>286</v>
      </c>
      <c r="D27" s="25">
        <f t="shared" ref="D27:AI27" si="7">C27*(1+$J$7)</f>
        <v>297.44</v>
      </c>
      <c r="E27" s="25">
        <f t="shared" si="7"/>
        <v>309.33760000000001</v>
      </c>
      <c r="F27" s="25">
        <f t="shared" si="7"/>
        <v>321.71110400000003</v>
      </c>
      <c r="G27" s="25">
        <f t="shared" si="7"/>
        <v>334.57954816000006</v>
      </c>
      <c r="H27" s="25">
        <f t="shared" si="7"/>
        <v>347.96273008640009</v>
      </c>
      <c r="I27" s="25">
        <f t="shared" si="7"/>
        <v>361.88123928985613</v>
      </c>
      <c r="J27" s="25">
        <f t="shared" si="7"/>
        <v>376.35648886145037</v>
      </c>
      <c r="K27" s="25">
        <f t="shared" si="7"/>
        <v>391.41074841590842</v>
      </c>
      <c r="L27" s="25">
        <f t="shared" si="7"/>
        <v>407.06717835254477</v>
      </c>
      <c r="M27" s="25">
        <f t="shared" si="7"/>
        <v>423.34986548664659</v>
      </c>
      <c r="N27" s="25">
        <f t="shared" si="7"/>
        <v>440.28386010611246</v>
      </c>
      <c r="O27" s="25">
        <f t="shared" si="7"/>
        <v>457.89521451035699</v>
      </c>
      <c r="P27" s="25">
        <f t="shared" si="7"/>
        <v>476.21102309077128</v>
      </c>
      <c r="Q27" s="25">
        <f t="shared" si="7"/>
        <v>495.25946401440217</v>
      </c>
      <c r="R27" s="25">
        <f t="shared" si="7"/>
        <v>515.06984257497822</v>
      </c>
      <c r="S27" s="25">
        <f t="shared" si="7"/>
        <v>535.6726362779774</v>
      </c>
      <c r="T27" s="25">
        <f t="shared" si="7"/>
        <v>557.09954172909647</v>
      </c>
      <c r="U27" s="25">
        <f t="shared" si="7"/>
        <v>579.38352339826031</v>
      </c>
      <c r="V27" s="25">
        <f t="shared" si="7"/>
        <v>602.55886433419073</v>
      </c>
      <c r="W27" s="25">
        <f t="shared" si="7"/>
        <v>626.66121890755835</v>
      </c>
      <c r="X27" s="25">
        <f t="shared" si="7"/>
        <v>651.72766766386076</v>
      </c>
      <c r="Y27" s="25">
        <f t="shared" si="7"/>
        <v>677.79677437041516</v>
      </c>
      <c r="Z27" s="25">
        <f t="shared" si="7"/>
        <v>704.90864534523178</v>
      </c>
      <c r="AA27" s="25">
        <f t="shared" si="7"/>
        <v>733.10499115904111</v>
      </c>
      <c r="AB27" s="25">
        <f t="shared" si="7"/>
        <v>762.42919080540275</v>
      </c>
      <c r="AC27" s="25">
        <f t="shared" si="7"/>
        <v>792.92635843761889</v>
      </c>
      <c r="AD27" s="25">
        <f t="shared" si="7"/>
        <v>824.64341277512369</v>
      </c>
      <c r="AE27" s="25">
        <f t="shared" si="7"/>
        <v>857.62914928612872</v>
      </c>
      <c r="AF27" s="25">
        <f t="shared" si="7"/>
        <v>891.93431525757387</v>
      </c>
      <c r="AG27" s="25">
        <f t="shared" si="7"/>
        <v>927.61168786787687</v>
      </c>
      <c r="AH27" s="25">
        <f t="shared" si="7"/>
        <v>964.71615538259198</v>
      </c>
      <c r="AI27" s="25">
        <f t="shared" si="7"/>
        <v>1003.3048015978957</v>
      </c>
      <c r="AJ27" s="25">
        <f t="shared" ref="AJ27:BT27" si="8">AI27*(1+$J$7)</f>
        <v>1043.4369936618116</v>
      </c>
      <c r="AK27" s="25">
        <f t="shared" si="8"/>
        <v>1085.174473408284</v>
      </c>
      <c r="AL27" s="25">
        <f t="shared" si="8"/>
        <v>1128.5814523446154</v>
      </c>
      <c r="AM27" s="25">
        <f t="shared" si="8"/>
        <v>1173.7247104384001</v>
      </c>
      <c r="AN27" s="25">
        <f t="shared" si="8"/>
        <v>1220.6736988559362</v>
      </c>
      <c r="AO27" s="25">
        <f t="shared" si="8"/>
        <v>1269.5006468101737</v>
      </c>
      <c r="AP27" s="25">
        <f t="shared" si="8"/>
        <v>1320.2806726825806</v>
      </c>
      <c r="AQ27" s="25">
        <f t="shared" si="8"/>
        <v>1373.091899589884</v>
      </c>
      <c r="AR27" s="25">
        <f t="shared" si="8"/>
        <v>1428.0155755734793</v>
      </c>
      <c r="AS27" s="25">
        <f t="shared" si="8"/>
        <v>1485.1361985964186</v>
      </c>
      <c r="AT27" s="25">
        <f t="shared" si="8"/>
        <v>1544.5416465402755</v>
      </c>
      <c r="AU27" s="25">
        <f t="shared" si="8"/>
        <v>1606.3233124018866</v>
      </c>
      <c r="AV27" s="25">
        <f t="shared" si="8"/>
        <v>1670.5762448979622</v>
      </c>
      <c r="AW27" s="25">
        <f t="shared" si="8"/>
        <v>1737.3992946938806</v>
      </c>
      <c r="AX27" s="25">
        <f t="shared" si="8"/>
        <v>1806.8952664816359</v>
      </c>
      <c r="AY27" s="25">
        <f t="shared" si="8"/>
        <v>1879.1710771409014</v>
      </c>
      <c r="AZ27" s="25">
        <f t="shared" si="8"/>
        <v>1954.3379202265376</v>
      </c>
      <c r="BA27" s="25">
        <f t="shared" si="8"/>
        <v>2032.5114370355991</v>
      </c>
      <c r="BB27" s="25">
        <f t="shared" si="8"/>
        <v>2113.8118945170231</v>
      </c>
      <c r="BC27" s="25">
        <f t="shared" si="8"/>
        <v>2198.3643702977042</v>
      </c>
      <c r="BD27" s="25">
        <f t="shared" si="8"/>
        <v>2286.2989451096123</v>
      </c>
      <c r="BE27" s="25">
        <f t="shared" si="8"/>
        <v>2377.7509029139969</v>
      </c>
      <c r="BF27" s="25">
        <f t="shared" si="8"/>
        <v>2472.8609390305569</v>
      </c>
      <c r="BG27" s="25">
        <f t="shared" si="8"/>
        <v>2571.7753765917791</v>
      </c>
      <c r="BH27" s="25">
        <f t="shared" si="8"/>
        <v>2674.6463916554503</v>
      </c>
      <c r="BI27" s="25">
        <f t="shared" si="8"/>
        <v>2781.6322473216683</v>
      </c>
      <c r="BJ27" s="25">
        <f t="shared" si="8"/>
        <v>2892.8975372145351</v>
      </c>
      <c r="BK27" s="25">
        <f t="shared" si="8"/>
        <v>3008.6134387031166</v>
      </c>
      <c r="BL27" s="25">
        <f t="shared" si="8"/>
        <v>3128.9579762512412</v>
      </c>
      <c r="BM27" s="25">
        <f t="shared" si="8"/>
        <v>3254.1162953012908</v>
      </c>
      <c r="BN27" s="25">
        <f t="shared" si="8"/>
        <v>3384.2809471133428</v>
      </c>
      <c r="BO27" s="25">
        <f t="shared" si="8"/>
        <v>3519.6521849978767</v>
      </c>
      <c r="BP27" s="25">
        <f t="shared" si="8"/>
        <v>3660.4382723977919</v>
      </c>
      <c r="BQ27" s="25">
        <f t="shared" si="8"/>
        <v>3806.855803293704</v>
      </c>
      <c r="BR27" s="25">
        <f t="shared" si="8"/>
        <v>3959.1300354254522</v>
      </c>
      <c r="BS27" s="25">
        <f t="shared" si="8"/>
        <v>4117.4952368424701</v>
      </c>
      <c r="BT27" s="25">
        <f t="shared" si="8"/>
        <v>4282.1950463161693</v>
      </c>
    </row>
    <row r="28" spans="1:72" ht="15.75" customHeight="1" x14ac:dyDescent="0.2">
      <c r="A28" s="8"/>
      <c r="B28" s="8" t="s">
        <v>27</v>
      </c>
      <c r="C28" s="25">
        <f>J8*J4</f>
        <v>110</v>
      </c>
      <c r="D28" s="25">
        <f t="shared" ref="D28:AI28" si="9">C28*(1+$J$7)</f>
        <v>114.4</v>
      </c>
      <c r="E28" s="25">
        <f t="shared" si="9"/>
        <v>118.97600000000001</v>
      </c>
      <c r="F28" s="25">
        <f t="shared" si="9"/>
        <v>123.73504000000001</v>
      </c>
      <c r="G28" s="25">
        <f t="shared" si="9"/>
        <v>128.68444160000001</v>
      </c>
      <c r="H28" s="25">
        <f t="shared" si="9"/>
        <v>133.83181926400002</v>
      </c>
      <c r="I28" s="25">
        <f t="shared" si="9"/>
        <v>139.18509203456003</v>
      </c>
      <c r="J28" s="25">
        <f t="shared" si="9"/>
        <v>144.75249571594244</v>
      </c>
      <c r="K28" s="25">
        <f t="shared" si="9"/>
        <v>150.54259554458014</v>
      </c>
      <c r="L28" s="25">
        <f t="shared" si="9"/>
        <v>156.56429936636334</v>
      </c>
      <c r="M28" s="25">
        <f t="shared" si="9"/>
        <v>162.82687134101789</v>
      </c>
      <c r="N28" s="25">
        <f t="shared" si="9"/>
        <v>169.33994619465861</v>
      </c>
      <c r="O28" s="25">
        <f t="shared" si="9"/>
        <v>176.11354404244497</v>
      </c>
      <c r="P28" s="25">
        <f t="shared" si="9"/>
        <v>183.15808580414279</v>
      </c>
      <c r="Q28" s="25">
        <f t="shared" si="9"/>
        <v>190.48440923630849</v>
      </c>
      <c r="R28" s="25">
        <f t="shared" si="9"/>
        <v>198.10378560576083</v>
      </c>
      <c r="S28" s="25">
        <f t="shared" si="9"/>
        <v>206.02793702999128</v>
      </c>
      <c r="T28" s="25">
        <f t="shared" si="9"/>
        <v>214.26905451119094</v>
      </c>
      <c r="U28" s="25">
        <f t="shared" si="9"/>
        <v>222.83981669163859</v>
      </c>
      <c r="V28" s="25">
        <f t="shared" si="9"/>
        <v>231.75340935930413</v>
      </c>
      <c r="W28" s="25">
        <f t="shared" si="9"/>
        <v>241.02354573367631</v>
      </c>
      <c r="X28" s="25">
        <f t="shared" si="9"/>
        <v>250.66448756302339</v>
      </c>
      <c r="Y28" s="25">
        <f t="shared" si="9"/>
        <v>260.6910670655443</v>
      </c>
      <c r="Z28" s="25">
        <f t="shared" si="9"/>
        <v>271.11870974816611</v>
      </c>
      <c r="AA28" s="25">
        <f t="shared" si="9"/>
        <v>281.96345813809279</v>
      </c>
      <c r="AB28" s="25">
        <f t="shared" si="9"/>
        <v>293.24199646361649</v>
      </c>
      <c r="AC28" s="25">
        <f t="shared" si="9"/>
        <v>304.97167632216116</v>
      </c>
      <c r="AD28" s="25">
        <f t="shared" si="9"/>
        <v>317.1705433750476</v>
      </c>
      <c r="AE28" s="25">
        <f t="shared" si="9"/>
        <v>329.8573651100495</v>
      </c>
      <c r="AF28" s="25">
        <f t="shared" si="9"/>
        <v>343.05165971445149</v>
      </c>
      <c r="AG28" s="25">
        <f t="shared" si="9"/>
        <v>356.77372610302956</v>
      </c>
      <c r="AH28" s="25">
        <f t="shared" si="9"/>
        <v>371.04467514715077</v>
      </c>
      <c r="AI28" s="25">
        <f t="shared" si="9"/>
        <v>385.8864621530368</v>
      </c>
      <c r="AJ28" s="25">
        <f t="shared" ref="AJ28:BT28" si="10">AI28*(1+$J$7)</f>
        <v>401.32192063915829</v>
      </c>
      <c r="AK28" s="25">
        <f t="shared" si="10"/>
        <v>417.37479746472462</v>
      </c>
      <c r="AL28" s="25">
        <f t="shared" si="10"/>
        <v>434.06978936331365</v>
      </c>
      <c r="AM28" s="25">
        <f t="shared" si="10"/>
        <v>451.43258093784618</v>
      </c>
      <c r="AN28" s="25">
        <f t="shared" si="10"/>
        <v>469.48988417536003</v>
      </c>
      <c r="AO28" s="25">
        <f t="shared" si="10"/>
        <v>488.26947954237443</v>
      </c>
      <c r="AP28" s="25">
        <f t="shared" si="10"/>
        <v>507.80025872406941</v>
      </c>
      <c r="AQ28" s="25">
        <f t="shared" si="10"/>
        <v>528.11226907303217</v>
      </c>
      <c r="AR28" s="25">
        <f t="shared" si="10"/>
        <v>549.23675983595342</v>
      </c>
      <c r="AS28" s="25">
        <f t="shared" si="10"/>
        <v>571.20623022939162</v>
      </c>
      <c r="AT28" s="25">
        <f t="shared" si="10"/>
        <v>594.05447943856734</v>
      </c>
      <c r="AU28" s="25">
        <f t="shared" si="10"/>
        <v>617.81665861611009</v>
      </c>
      <c r="AV28" s="25">
        <f t="shared" si="10"/>
        <v>642.52932496075448</v>
      </c>
      <c r="AW28" s="25">
        <f t="shared" si="10"/>
        <v>668.23049795918473</v>
      </c>
      <c r="AX28" s="25">
        <f t="shared" si="10"/>
        <v>694.95971787755218</v>
      </c>
      <c r="AY28" s="25">
        <f t="shared" si="10"/>
        <v>722.75810659265426</v>
      </c>
      <c r="AZ28" s="25">
        <f t="shared" si="10"/>
        <v>751.66843085636049</v>
      </c>
      <c r="BA28" s="25">
        <f t="shared" si="10"/>
        <v>781.73516809061493</v>
      </c>
      <c r="BB28" s="25">
        <f t="shared" si="10"/>
        <v>813.0045748142395</v>
      </c>
      <c r="BC28" s="25">
        <f t="shared" si="10"/>
        <v>845.52475780680913</v>
      </c>
      <c r="BD28" s="25">
        <f t="shared" si="10"/>
        <v>879.34574811908158</v>
      </c>
      <c r="BE28" s="25">
        <f t="shared" si="10"/>
        <v>914.51957804384483</v>
      </c>
      <c r="BF28" s="25">
        <f t="shared" si="10"/>
        <v>951.10036116559866</v>
      </c>
      <c r="BG28" s="25">
        <f t="shared" si="10"/>
        <v>989.14437561222269</v>
      </c>
      <c r="BH28" s="25">
        <f t="shared" si="10"/>
        <v>1028.7101506367117</v>
      </c>
      <c r="BI28" s="25">
        <f t="shared" si="10"/>
        <v>1069.8585566621803</v>
      </c>
      <c r="BJ28" s="25">
        <f t="shared" si="10"/>
        <v>1112.6528989286676</v>
      </c>
      <c r="BK28" s="25">
        <f t="shared" si="10"/>
        <v>1157.1590148858143</v>
      </c>
      <c r="BL28" s="25">
        <f t="shared" si="10"/>
        <v>1203.4453754812469</v>
      </c>
      <c r="BM28" s="25">
        <f t="shared" si="10"/>
        <v>1251.5831905004968</v>
      </c>
      <c r="BN28" s="25">
        <f t="shared" si="10"/>
        <v>1301.6465181205167</v>
      </c>
      <c r="BO28" s="25">
        <f t="shared" si="10"/>
        <v>1353.7123788453375</v>
      </c>
      <c r="BP28" s="25">
        <f t="shared" si="10"/>
        <v>1407.8608739991512</v>
      </c>
      <c r="BQ28" s="25">
        <f t="shared" si="10"/>
        <v>1464.1753089591173</v>
      </c>
      <c r="BR28" s="25">
        <f t="shared" si="10"/>
        <v>1522.742321317482</v>
      </c>
      <c r="BS28" s="25">
        <f t="shared" si="10"/>
        <v>1583.6520141701815</v>
      </c>
      <c r="BT28" s="25">
        <f t="shared" si="10"/>
        <v>1646.9980947369888</v>
      </c>
    </row>
    <row r="29" spans="1:72" ht="15.75" customHeight="1" x14ac:dyDescent="0.2">
      <c r="A29" s="8"/>
      <c r="B29" s="8" t="s">
        <v>46</v>
      </c>
      <c r="C29" s="25">
        <f t="shared" ref="C29:BT29" si="11">C25-C26-C27-C28</f>
        <v>165.62040656695535</v>
      </c>
      <c r="D29" s="25">
        <f t="shared" si="11"/>
        <v>232.36924460699302</v>
      </c>
      <c r="E29" s="25">
        <f t="shared" si="11"/>
        <v>301.78803616863223</v>
      </c>
      <c r="F29" s="25">
        <f t="shared" si="11"/>
        <v>373.98357939273654</v>
      </c>
      <c r="G29" s="25">
        <f t="shared" si="11"/>
        <v>449.06694434580584</v>
      </c>
      <c r="H29" s="25">
        <f t="shared" si="11"/>
        <v>527.15364389699869</v>
      </c>
      <c r="I29" s="25">
        <f t="shared" si="11"/>
        <v>608.36381143023584</v>
      </c>
      <c r="J29" s="25">
        <f t="shared" si="11"/>
        <v>692.82238566480748</v>
      </c>
      <c r="K29" s="25">
        <f t="shared" si="11"/>
        <v>780.65930286875664</v>
      </c>
      <c r="L29" s="25">
        <f t="shared" si="11"/>
        <v>872.00969676086913</v>
      </c>
      <c r="M29" s="25">
        <f t="shared" si="11"/>
        <v>967.01410640866322</v>
      </c>
      <c r="N29" s="25">
        <f t="shared" si="11"/>
        <v>1065.8186924423696</v>
      </c>
      <c r="O29" s="25">
        <f t="shared" si="11"/>
        <v>1168.5754619174211</v>
      </c>
      <c r="P29" s="25">
        <f t="shared" si="11"/>
        <v>1275.4425021714778</v>
      </c>
      <c r="Q29" s="25">
        <f t="shared" si="11"/>
        <v>1386.5842240357017</v>
      </c>
      <c r="R29" s="25">
        <f t="shared" si="11"/>
        <v>1502.1716147744844</v>
      </c>
      <c r="S29" s="25">
        <f t="shared" si="11"/>
        <v>1622.3825011428225</v>
      </c>
      <c r="T29" s="25">
        <f t="shared" si="11"/>
        <v>1747.4018229658955</v>
      </c>
      <c r="U29" s="25">
        <f t="shared" si="11"/>
        <v>1877.4219176618903</v>
      </c>
      <c r="V29" s="25">
        <f t="shared" si="11"/>
        <v>2012.6428161457304</v>
      </c>
      <c r="W29" s="25">
        <f t="shared" si="11"/>
        <v>2153.2725505689136</v>
      </c>
      <c r="X29" s="25">
        <f t="shared" si="11"/>
        <v>2299.5274743690352</v>
      </c>
      <c r="Y29" s="25">
        <f t="shared" si="11"/>
        <v>2451.6325951211516</v>
      </c>
      <c r="Z29" s="25">
        <f t="shared" si="11"/>
        <v>2609.8219207033617</v>
      </c>
      <c r="AA29" s="25">
        <f t="shared" si="11"/>
        <v>2774.3388193088449</v>
      </c>
      <c r="AB29" s="25">
        <f t="shared" si="11"/>
        <v>2945.4363938585693</v>
      </c>
      <c r="AC29" s="25">
        <f t="shared" si="11"/>
        <v>3123.3778713902616</v>
      </c>
      <c r="AD29" s="25">
        <f t="shared" si="11"/>
        <v>3308.4370080232411</v>
      </c>
      <c r="AE29" s="25">
        <f t="shared" si="11"/>
        <v>3500.8985101215253</v>
      </c>
      <c r="AF29" s="25">
        <f t="shared" si="11"/>
        <v>3701.0584723037564</v>
      </c>
      <c r="AG29" s="25">
        <f t="shared" si="11"/>
        <v>5412.3253774072436</v>
      </c>
      <c r="AH29" s="25">
        <f t="shared" si="11"/>
        <v>5628.8183925035337</v>
      </c>
      <c r="AI29" s="25">
        <f t="shared" si="11"/>
        <v>5853.971128203676</v>
      </c>
      <c r="AJ29" s="25">
        <f t="shared" si="11"/>
        <v>6088.1299733318219</v>
      </c>
      <c r="AK29" s="25">
        <f t="shared" si="11"/>
        <v>6331.6551722650956</v>
      </c>
      <c r="AL29" s="25">
        <f t="shared" si="11"/>
        <v>6584.9213791557004</v>
      </c>
      <c r="AM29" s="25">
        <f t="shared" si="11"/>
        <v>6848.3182343219269</v>
      </c>
      <c r="AN29" s="25">
        <f t="shared" si="11"/>
        <v>7122.2509636948043</v>
      </c>
      <c r="AO29" s="25">
        <f t="shared" si="11"/>
        <v>7407.141002242598</v>
      </c>
      <c r="AP29" s="25">
        <f t="shared" si="11"/>
        <v>7703.4266423323024</v>
      </c>
      <c r="AQ29" s="25">
        <f t="shared" si="11"/>
        <v>8011.5637080255947</v>
      </c>
      <c r="AR29" s="25">
        <f t="shared" si="11"/>
        <v>8332.0262563466185</v>
      </c>
      <c r="AS29" s="25">
        <f t="shared" si="11"/>
        <v>8665.3073066004836</v>
      </c>
      <c r="AT29" s="25">
        <f t="shared" si="11"/>
        <v>9011.9195988645024</v>
      </c>
      <c r="AU29" s="25">
        <f t="shared" si="11"/>
        <v>9372.3963828190845</v>
      </c>
      <c r="AV29" s="25">
        <f t="shared" si="11"/>
        <v>9747.2922381318476</v>
      </c>
      <c r="AW29" s="25">
        <f t="shared" si="11"/>
        <v>10137.183927657125</v>
      </c>
      <c r="AX29" s="25">
        <f t="shared" si="11"/>
        <v>10542.671284763408</v>
      </c>
      <c r="AY29" s="25">
        <f t="shared" si="11"/>
        <v>10964.378136153944</v>
      </c>
      <c r="AZ29" s="25">
        <f t="shared" si="11"/>
        <v>11402.953261600103</v>
      </c>
      <c r="BA29" s="25">
        <f t="shared" si="11"/>
        <v>11859.071392064106</v>
      </c>
      <c r="BB29" s="25">
        <f t="shared" si="11"/>
        <v>12333.434247746673</v>
      </c>
      <c r="BC29" s="25">
        <f t="shared" si="11"/>
        <v>12826.771617656539</v>
      </c>
      <c r="BD29" s="25">
        <f t="shared" si="11"/>
        <v>13339.842482362803</v>
      </c>
      <c r="BE29" s="25">
        <f t="shared" si="11"/>
        <v>13873.436181657313</v>
      </c>
      <c r="BF29" s="25">
        <f t="shared" si="11"/>
        <v>14428.373628923608</v>
      </c>
      <c r="BG29" s="25">
        <f t="shared" si="11"/>
        <v>15005.508574080552</v>
      </c>
      <c r="BH29" s="25">
        <f t="shared" si="11"/>
        <v>15605.728917043776</v>
      </c>
      <c r="BI29" s="25">
        <f t="shared" si="11"/>
        <v>16229.958073725524</v>
      </c>
      <c r="BJ29" s="25">
        <f t="shared" si="11"/>
        <v>16879.156396674545</v>
      </c>
      <c r="BK29" s="25">
        <f t="shared" si="11"/>
        <v>17554.322652541527</v>
      </c>
      <c r="BL29" s="25">
        <f t="shared" si="11"/>
        <v>18256.49555864319</v>
      </c>
      <c r="BM29" s="25">
        <f t="shared" si="11"/>
        <v>18986.755380988918</v>
      </c>
      <c r="BN29" s="25">
        <f t="shared" si="11"/>
        <v>19746.225596228473</v>
      </c>
      <c r="BO29" s="25">
        <f t="shared" si="11"/>
        <v>20536.074620077608</v>
      </c>
      <c r="BP29" s="25">
        <f t="shared" si="11"/>
        <v>21357.517604880723</v>
      </c>
      <c r="BQ29" s="25">
        <f t="shared" si="11"/>
        <v>22211.818309075948</v>
      </c>
      <c r="BR29" s="25">
        <f t="shared" si="11"/>
        <v>23100.291041438992</v>
      </c>
      <c r="BS29" s="25">
        <f t="shared" si="11"/>
        <v>24024.30268309655</v>
      </c>
      <c r="BT29" s="25">
        <f t="shared" si="11"/>
        <v>24985.274790420412</v>
      </c>
    </row>
    <row r="30" spans="1:72" ht="15.75" customHeight="1" x14ac:dyDescent="0.2">
      <c r="A30" s="8"/>
      <c r="B30" s="8" t="s">
        <v>47</v>
      </c>
      <c r="C30" s="25">
        <f t="shared" ref="C30:BT30" si="12">C29*12</f>
        <v>1987.4448788034642</v>
      </c>
      <c r="D30" s="25">
        <f t="shared" si="12"/>
        <v>2788.4309352839164</v>
      </c>
      <c r="E30" s="25">
        <f t="shared" si="12"/>
        <v>3621.4564340235866</v>
      </c>
      <c r="F30" s="25">
        <f t="shared" si="12"/>
        <v>4487.8029527128383</v>
      </c>
      <c r="G30" s="25">
        <f t="shared" si="12"/>
        <v>5388.8033321496696</v>
      </c>
      <c r="H30" s="25">
        <f t="shared" si="12"/>
        <v>6325.8437267639838</v>
      </c>
      <c r="I30" s="25">
        <f t="shared" si="12"/>
        <v>7300.3657371628306</v>
      </c>
      <c r="J30" s="25">
        <f t="shared" si="12"/>
        <v>8313.8686279776903</v>
      </c>
      <c r="K30" s="25">
        <f t="shared" si="12"/>
        <v>9367.9116344250797</v>
      </c>
      <c r="L30" s="25">
        <f t="shared" si="12"/>
        <v>10464.116361130429</v>
      </c>
      <c r="M30" s="25">
        <f t="shared" si="12"/>
        <v>11604.169276903958</v>
      </c>
      <c r="N30" s="25">
        <f t="shared" si="12"/>
        <v>12789.824309308435</v>
      </c>
      <c r="O30" s="25">
        <f t="shared" si="12"/>
        <v>14022.905543009052</v>
      </c>
      <c r="P30" s="25">
        <f t="shared" si="12"/>
        <v>15305.310026057734</v>
      </c>
      <c r="Q30" s="25">
        <f t="shared" si="12"/>
        <v>16639.010688428421</v>
      </c>
      <c r="R30" s="25">
        <f t="shared" si="12"/>
        <v>18026.059377293812</v>
      </c>
      <c r="S30" s="25">
        <f t="shared" si="12"/>
        <v>19468.590013713871</v>
      </c>
      <c r="T30" s="25">
        <f t="shared" si="12"/>
        <v>20968.821875590744</v>
      </c>
      <c r="U30" s="25">
        <f t="shared" si="12"/>
        <v>22529.063011942686</v>
      </c>
      <c r="V30" s="25">
        <f t="shared" si="12"/>
        <v>24151.713793748764</v>
      </c>
      <c r="W30" s="25">
        <f t="shared" si="12"/>
        <v>25839.270606826962</v>
      </c>
      <c r="X30" s="25">
        <f t="shared" si="12"/>
        <v>27594.329692428422</v>
      </c>
      <c r="Y30" s="25">
        <f t="shared" si="12"/>
        <v>29419.59114145382</v>
      </c>
      <c r="Z30" s="25">
        <f t="shared" si="12"/>
        <v>31317.86304844034</v>
      </c>
      <c r="AA30" s="25">
        <f t="shared" si="12"/>
        <v>33292.065831706139</v>
      </c>
      <c r="AB30" s="25">
        <f t="shared" si="12"/>
        <v>35345.236726302828</v>
      </c>
      <c r="AC30" s="25">
        <f t="shared" si="12"/>
        <v>37480.534456683141</v>
      </c>
      <c r="AD30" s="25">
        <f t="shared" si="12"/>
        <v>39701.244096278897</v>
      </c>
      <c r="AE30" s="25">
        <f t="shared" si="12"/>
        <v>42010.782121458302</v>
      </c>
      <c r="AF30" s="25">
        <f t="shared" si="12"/>
        <v>44412.701667645073</v>
      </c>
      <c r="AG30" s="25">
        <f t="shared" si="12"/>
        <v>64947.904528886924</v>
      </c>
      <c r="AH30" s="25">
        <f t="shared" si="12"/>
        <v>67545.820710042404</v>
      </c>
      <c r="AI30" s="25">
        <f t="shared" si="12"/>
        <v>70247.653538444109</v>
      </c>
      <c r="AJ30" s="25">
        <f t="shared" si="12"/>
        <v>73057.55967998186</v>
      </c>
      <c r="AK30" s="25">
        <f t="shared" si="12"/>
        <v>75979.862067181151</v>
      </c>
      <c r="AL30" s="25">
        <f t="shared" si="12"/>
        <v>79019.056549868401</v>
      </c>
      <c r="AM30" s="25">
        <f t="shared" si="12"/>
        <v>82179.818811863122</v>
      </c>
      <c r="AN30" s="25">
        <f t="shared" si="12"/>
        <v>85467.011564337648</v>
      </c>
      <c r="AO30" s="25">
        <f t="shared" si="12"/>
        <v>88885.692026911172</v>
      </c>
      <c r="AP30" s="25">
        <f t="shared" si="12"/>
        <v>92441.119707987629</v>
      </c>
      <c r="AQ30" s="25">
        <f t="shared" si="12"/>
        <v>96138.764496307136</v>
      </c>
      <c r="AR30" s="25">
        <f t="shared" si="12"/>
        <v>99984.31507615943</v>
      </c>
      <c r="AS30" s="25">
        <f t="shared" si="12"/>
        <v>103983.6876792058</v>
      </c>
      <c r="AT30" s="25">
        <f t="shared" si="12"/>
        <v>108143.03518637404</v>
      </c>
      <c r="AU30" s="25">
        <f t="shared" si="12"/>
        <v>112468.75659382902</v>
      </c>
      <c r="AV30" s="25">
        <f t="shared" si="12"/>
        <v>116967.50685758216</v>
      </c>
      <c r="AW30" s="25">
        <f t="shared" si="12"/>
        <v>121646.20713188549</v>
      </c>
      <c r="AX30" s="25">
        <f t="shared" si="12"/>
        <v>126512.0554171609</v>
      </c>
      <c r="AY30" s="25">
        <f t="shared" si="12"/>
        <v>131572.53763384733</v>
      </c>
      <c r="AZ30" s="25">
        <f t="shared" si="12"/>
        <v>136835.43913920125</v>
      </c>
      <c r="BA30" s="25">
        <f t="shared" si="12"/>
        <v>142308.85670476928</v>
      </c>
      <c r="BB30" s="25">
        <f t="shared" si="12"/>
        <v>148001.21097296008</v>
      </c>
      <c r="BC30" s="25">
        <f t="shared" si="12"/>
        <v>153921.25941187848</v>
      </c>
      <c r="BD30" s="25">
        <f t="shared" si="12"/>
        <v>160078.10978835364</v>
      </c>
      <c r="BE30" s="25">
        <f t="shared" si="12"/>
        <v>166481.23417988775</v>
      </c>
      <c r="BF30" s="25">
        <f t="shared" si="12"/>
        <v>173140.48354708328</v>
      </c>
      <c r="BG30" s="25">
        <f t="shared" si="12"/>
        <v>180066.10288896662</v>
      </c>
      <c r="BH30" s="25">
        <f t="shared" si="12"/>
        <v>187268.74700452533</v>
      </c>
      <c r="BI30" s="25">
        <f t="shared" si="12"/>
        <v>194759.49688470628</v>
      </c>
      <c r="BJ30" s="25">
        <f t="shared" si="12"/>
        <v>202549.87676009454</v>
      </c>
      <c r="BK30" s="25">
        <f t="shared" si="12"/>
        <v>210651.87183049833</v>
      </c>
      <c r="BL30" s="25">
        <f t="shared" si="12"/>
        <v>219077.94670371828</v>
      </c>
      <c r="BM30" s="25">
        <f t="shared" si="12"/>
        <v>227841.064571867</v>
      </c>
      <c r="BN30" s="25">
        <f t="shared" si="12"/>
        <v>236954.70715474169</v>
      </c>
      <c r="BO30" s="25">
        <f t="shared" si="12"/>
        <v>246432.89544093132</v>
      </c>
      <c r="BP30" s="25">
        <f t="shared" si="12"/>
        <v>256290.21125856868</v>
      </c>
      <c r="BQ30" s="25">
        <f t="shared" si="12"/>
        <v>266541.81970891135</v>
      </c>
      <c r="BR30" s="25">
        <f t="shared" si="12"/>
        <v>277203.4924972679</v>
      </c>
      <c r="BS30" s="25">
        <f t="shared" si="12"/>
        <v>288291.63219715859</v>
      </c>
      <c r="BT30" s="25">
        <f t="shared" si="12"/>
        <v>299823.29748504492</v>
      </c>
    </row>
    <row r="31" spans="1:72" ht="15.75" customHeight="1" x14ac:dyDescent="0.2">
      <c r="A31" s="8"/>
      <c r="B31" s="26" t="s">
        <v>48</v>
      </c>
      <c r="C31" s="27">
        <f t="shared" ref="C31:AH31" si="13">C30/$F$9</f>
        <v>2.8392069697192348E-2</v>
      </c>
      <c r="D31" s="27">
        <f t="shared" si="13"/>
        <v>3.9834727646913093E-2</v>
      </c>
      <c r="E31" s="27">
        <f t="shared" si="13"/>
        <v>5.1735091914622666E-2</v>
      </c>
      <c r="F31" s="27">
        <f t="shared" si="13"/>
        <v>6.411147075304055E-2</v>
      </c>
      <c r="G31" s="27">
        <f t="shared" si="13"/>
        <v>7.6982904744995279E-2</v>
      </c>
      <c r="H31" s="27">
        <f t="shared" si="13"/>
        <v>9.0369196096628343E-2</v>
      </c>
      <c r="I31" s="27">
        <f t="shared" si="13"/>
        <v>0.10429093910232615</v>
      </c>
      <c r="J31" s="27">
        <f t="shared" si="13"/>
        <v>0.11876955182825272</v>
      </c>
      <c r="K31" s="27">
        <f t="shared" si="13"/>
        <v>0.13382730906321541</v>
      </c>
      <c r="L31" s="27">
        <f t="shared" si="13"/>
        <v>0.14948737658757755</v>
      </c>
      <c r="M31" s="27">
        <f t="shared" si="13"/>
        <v>0.16577384681291368</v>
      </c>
      <c r="N31" s="27">
        <f t="shared" si="13"/>
        <v>0.18271177584726336</v>
      </c>
      <c r="O31" s="27">
        <f t="shared" si="13"/>
        <v>0.20032722204298645</v>
      </c>
      <c r="P31" s="27">
        <f t="shared" si="13"/>
        <v>0.21864728608653905</v>
      </c>
      <c r="Q31" s="27">
        <f t="shared" si="13"/>
        <v>0.23770015269183459</v>
      </c>
      <c r="R31" s="27">
        <f t="shared" si="13"/>
        <v>0.25751513396134018</v>
      </c>
      <c r="S31" s="27">
        <f t="shared" si="13"/>
        <v>0.27812271448162673</v>
      </c>
      <c r="T31" s="27">
        <f t="shared" si="13"/>
        <v>0.2995545982227249</v>
      </c>
      <c r="U31" s="27">
        <f t="shared" si="13"/>
        <v>0.32184375731346693</v>
      </c>
      <c r="V31" s="27">
        <f t="shared" si="13"/>
        <v>0.34502448276783948</v>
      </c>
      <c r="W31" s="27">
        <f t="shared" si="13"/>
        <v>0.36913243724038519</v>
      </c>
      <c r="X31" s="27">
        <f t="shared" si="13"/>
        <v>0.39420470989183459</v>
      </c>
      <c r="Y31" s="27">
        <f t="shared" si="13"/>
        <v>0.42027987344934031</v>
      </c>
      <c r="Z31" s="27">
        <f t="shared" si="13"/>
        <v>0.44739804354914769</v>
      </c>
      <c r="AA31" s="27">
        <f t="shared" si="13"/>
        <v>0.47560094045294482</v>
      </c>
      <c r="AB31" s="27">
        <f t="shared" si="13"/>
        <v>0.50493195323289752</v>
      </c>
      <c r="AC31" s="27">
        <f t="shared" si="13"/>
        <v>0.53543620652404489</v>
      </c>
      <c r="AD31" s="27">
        <f t="shared" si="13"/>
        <v>0.56716062994684135</v>
      </c>
      <c r="AE31" s="27">
        <f t="shared" si="13"/>
        <v>0.60015403030654713</v>
      </c>
      <c r="AF31" s="27">
        <f t="shared" si="13"/>
        <v>0.63446716668064385</v>
      </c>
      <c r="AG31" s="27">
        <f t="shared" si="13"/>
        <v>0.9278272075555275</v>
      </c>
      <c r="AH31" s="27">
        <f t="shared" si="13"/>
        <v>0.96494029585774865</v>
      </c>
      <c r="AI31" s="27">
        <f t="shared" ref="AI31:BN31" si="14">AI30/$F$9</f>
        <v>1.0035379076920588</v>
      </c>
      <c r="AJ31" s="27">
        <f t="shared" si="14"/>
        <v>1.0436794239997409</v>
      </c>
      <c r="AK31" s="27">
        <f t="shared" si="14"/>
        <v>1.0854266009597306</v>
      </c>
      <c r="AL31" s="27">
        <f t="shared" si="14"/>
        <v>1.1288436649981199</v>
      </c>
      <c r="AM31" s="27">
        <f t="shared" si="14"/>
        <v>1.1739974115980447</v>
      </c>
      <c r="AN31" s="27">
        <f t="shared" si="14"/>
        <v>1.2209573080619665</v>
      </c>
      <c r="AO31" s="27">
        <f t="shared" si="14"/>
        <v>1.2697956003844453</v>
      </c>
      <c r="AP31" s="27">
        <f t="shared" si="14"/>
        <v>1.3205874243998232</v>
      </c>
      <c r="AQ31" s="27">
        <f t="shared" si="14"/>
        <v>1.3734109213758163</v>
      </c>
      <c r="AR31" s="27">
        <f t="shared" si="14"/>
        <v>1.428347358230849</v>
      </c>
      <c r="AS31" s="27">
        <f t="shared" si="14"/>
        <v>1.4854812525600829</v>
      </c>
      <c r="AT31" s="27">
        <f t="shared" si="14"/>
        <v>1.5449005026624862</v>
      </c>
      <c r="AU31" s="27">
        <f t="shared" si="14"/>
        <v>1.606696522768986</v>
      </c>
      <c r="AV31" s="27">
        <f t="shared" si="14"/>
        <v>1.6709643836797452</v>
      </c>
      <c r="AW31" s="27">
        <f t="shared" si="14"/>
        <v>1.7378029590269355</v>
      </c>
      <c r="AX31" s="27">
        <f t="shared" si="14"/>
        <v>1.8073150773880129</v>
      </c>
      <c r="AY31" s="27">
        <f t="shared" si="14"/>
        <v>1.8796076804835333</v>
      </c>
      <c r="AZ31" s="27">
        <f t="shared" si="14"/>
        <v>1.954791987702875</v>
      </c>
      <c r="BA31" s="27">
        <f t="shared" si="14"/>
        <v>2.0329836672109898</v>
      </c>
      <c r="BB31" s="27">
        <f t="shared" si="14"/>
        <v>2.1143030138994297</v>
      </c>
      <c r="BC31" s="27">
        <f t="shared" si="14"/>
        <v>2.1988751344554069</v>
      </c>
      <c r="BD31" s="27">
        <f t="shared" si="14"/>
        <v>2.2868301398336235</v>
      </c>
      <c r="BE31" s="27">
        <f t="shared" si="14"/>
        <v>2.3783033454269678</v>
      </c>
      <c r="BF31" s="27">
        <f t="shared" si="14"/>
        <v>2.4734354792440469</v>
      </c>
      <c r="BG31" s="27">
        <f t="shared" si="14"/>
        <v>2.5723728984138088</v>
      </c>
      <c r="BH31" s="27">
        <f t="shared" si="14"/>
        <v>2.6752678143503617</v>
      </c>
      <c r="BI31" s="27">
        <f t="shared" si="14"/>
        <v>2.7822785269243755</v>
      </c>
      <c r="BJ31" s="27">
        <f t="shared" si="14"/>
        <v>2.8935696680013505</v>
      </c>
      <c r="BK31" s="27">
        <f t="shared" si="14"/>
        <v>3.009312454721405</v>
      </c>
      <c r="BL31" s="27">
        <f t="shared" si="14"/>
        <v>3.1296849529102611</v>
      </c>
      <c r="BM31" s="27">
        <f t="shared" si="14"/>
        <v>3.2548723510266715</v>
      </c>
      <c r="BN31" s="27">
        <f t="shared" si="14"/>
        <v>3.3850672450677384</v>
      </c>
      <c r="BO31" s="27">
        <f t="shared" ref="BO31:BT31" si="15">BO30/$F$9</f>
        <v>3.5204699348704476</v>
      </c>
      <c r="BP31" s="27">
        <f t="shared" si="15"/>
        <v>3.661288732265267</v>
      </c>
      <c r="BQ31" s="27">
        <f t="shared" si="15"/>
        <v>3.8077402815558763</v>
      </c>
      <c r="BR31" s="27">
        <f t="shared" si="15"/>
        <v>3.9600498928181129</v>
      </c>
      <c r="BS31" s="27">
        <f t="shared" si="15"/>
        <v>4.1184518885308368</v>
      </c>
      <c r="BT31" s="27">
        <f t="shared" si="15"/>
        <v>4.2831899640720703</v>
      </c>
    </row>
    <row r="32" spans="1:72" s="113" customFormat="1" ht="15.75" customHeight="1" x14ac:dyDescent="0.2">
      <c r="A32" s="111"/>
      <c r="B32" s="111"/>
      <c r="C32" s="111"/>
      <c r="D32" s="111"/>
      <c r="E32" s="111"/>
      <c r="F32" s="111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</row>
    <row r="33" spans="1:72" s="113" customFormat="1" ht="15.75" customHeight="1" x14ac:dyDescent="0.2">
      <c r="A33" s="111"/>
      <c r="B33" s="111"/>
      <c r="C33" s="111"/>
      <c r="D33" s="111"/>
      <c r="E33" s="111"/>
      <c r="F33" s="111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</row>
    <row r="34" spans="1:72" s="113" customFormat="1" ht="15.75" customHeight="1" x14ac:dyDescent="0.2">
      <c r="A34" s="111"/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</row>
    <row r="35" spans="1:72" ht="15.75" customHeight="1" x14ac:dyDescent="0.2">
      <c r="A35" s="19"/>
      <c r="B35" s="21" t="s">
        <v>49</v>
      </c>
      <c r="C35" s="99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</row>
    <row r="36" spans="1:72" ht="15.75" customHeight="1" x14ac:dyDescent="0.2">
      <c r="A36" s="8"/>
      <c r="B36" s="8" t="s">
        <v>50</v>
      </c>
      <c r="C36" s="25">
        <f t="shared" ref="C36:BT36" si="16">C37/12</f>
        <v>344.25191396574763</v>
      </c>
      <c r="D36" s="25">
        <f t="shared" si="16"/>
        <v>361.86449523365201</v>
      </c>
      <c r="E36" s="25">
        <f t="shared" si="16"/>
        <v>380.37816958582454</v>
      </c>
      <c r="F36" s="25">
        <f t="shared" si="16"/>
        <v>399.83903865461372</v>
      </c>
      <c r="G36" s="25">
        <f t="shared" si="16"/>
        <v>420.29556271939509</v>
      </c>
      <c r="H36" s="25">
        <f t="shared" si="16"/>
        <v>441.79868137938803</v>
      </c>
      <c r="I36" s="25">
        <f t="shared" si="16"/>
        <v>464.4019404004066</v>
      </c>
      <c r="J36" s="25">
        <f t="shared" si="16"/>
        <v>488.16162505125004</v>
      </c>
      <c r="K36" s="25">
        <f t="shared" si="16"/>
        <v>513.13690026190307</v>
      </c>
      <c r="L36" s="25">
        <f t="shared" si="16"/>
        <v>539.38995795245137</v>
      </c>
      <c r="M36" s="25">
        <f t="shared" si="16"/>
        <v>566.98617189964716</v>
      </c>
      <c r="N36" s="25">
        <f t="shared" si="16"/>
        <v>595.99426052673277</v>
      </c>
      <c r="O36" s="25">
        <f t="shared" si="16"/>
        <v>626.48645802190003</v>
      </c>
      <c r="P36" s="25">
        <f t="shared" si="16"/>
        <v>658.538694211505</v>
      </c>
      <c r="Q36" s="25">
        <f t="shared" si="16"/>
        <v>692.23078363592504</v>
      </c>
      <c r="R36" s="25">
        <f t="shared" si="16"/>
        <v>727.64662429889961</v>
      </c>
      <c r="S36" s="25">
        <f t="shared" si="16"/>
        <v>764.87440658526612</v>
      </c>
      <c r="T36" s="25">
        <f t="shared" si="16"/>
        <v>804.00683286733454</v>
      </c>
      <c r="U36" s="25">
        <f t="shared" si="16"/>
        <v>845.14134834670892</v>
      </c>
      <c r="V36" s="25">
        <f t="shared" si="16"/>
        <v>888.38038370645279</v>
      </c>
      <c r="W36" s="25">
        <f t="shared" si="16"/>
        <v>933.83161017777695</v>
      </c>
      <c r="X36" s="25">
        <f t="shared" si="16"/>
        <v>981.60820765642711</v>
      </c>
      <c r="Y36" s="25">
        <f t="shared" si="16"/>
        <v>1031.8291465364175</v>
      </c>
      <c r="Z36" s="25">
        <f t="shared" si="16"/>
        <v>1084.6194839629097</v>
      </c>
      <c r="AA36" s="25">
        <f t="shared" si="16"/>
        <v>1140.1106752419582</v>
      </c>
      <c r="AB36" s="25">
        <f t="shared" si="16"/>
        <v>1198.4409011825617</v>
      </c>
      <c r="AC36" s="25">
        <f t="shared" si="16"/>
        <v>1259.7554121861565</v>
      </c>
      <c r="AD36" s="25">
        <f t="shared" si="16"/>
        <v>1324.2068899403857</v>
      </c>
      <c r="AE36" s="25">
        <f t="shared" si="16"/>
        <v>1391.9558276178029</v>
      </c>
      <c r="AF36" s="25">
        <f t="shared" si="16"/>
        <v>1463.170929526269</v>
      </c>
      <c r="AG36" s="25">
        <f t="shared" si="16"/>
        <v>0</v>
      </c>
      <c r="AH36" s="25">
        <f t="shared" si="16"/>
        <v>0</v>
      </c>
      <c r="AI36" s="25">
        <f t="shared" si="16"/>
        <v>0</v>
      </c>
      <c r="AJ36" s="25">
        <f t="shared" si="16"/>
        <v>0</v>
      </c>
      <c r="AK36" s="25">
        <f t="shared" si="16"/>
        <v>0</v>
      </c>
      <c r="AL36" s="25">
        <f t="shared" si="16"/>
        <v>0</v>
      </c>
      <c r="AM36" s="25">
        <f t="shared" si="16"/>
        <v>0</v>
      </c>
      <c r="AN36" s="25">
        <f t="shared" si="16"/>
        <v>0</v>
      </c>
      <c r="AO36" s="25">
        <f t="shared" si="16"/>
        <v>0</v>
      </c>
      <c r="AP36" s="25">
        <f t="shared" si="16"/>
        <v>0</v>
      </c>
      <c r="AQ36" s="25">
        <f t="shared" si="16"/>
        <v>0</v>
      </c>
      <c r="AR36" s="25">
        <f t="shared" si="16"/>
        <v>0</v>
      </c>
      <c r="AS36" s="25">
        <f t="shared" si="16"/>
        <v>0</v>
      </c>
      <c r="AT36" s="25">
        <f t="shared" si="16"/>
        <v>0</v>
      </c>
      <c r="AU36" s="25">
        <f t="shared" si="16"/>
        <v>0</v>
      </c>
      <c r="AV36" s="25">
        <f t="shared" si="16"/>
        <v>0</v>
      </c>
      <c r="AW36" s="25">
        <f t="shared" si="16"/>
        <v>0</v>
      </c>
      <c r="AX36" s="25">
        <f t="shared" si="16"/>
        <v>0</v>
      </c>
      <c r="AY36" s="25">
        <f t="shared" si="16"/>
        <v>0</v>
      </c>
      <c r="AZ36" s="25">
        <f t="shared" si="16"/>
        <v>0</v>
      </c>
      <c r="BA36" s="25">
        <f t="shared" si="16"/>
        <v>0</v>
      </c>
      <c r="BB36" s="25">
        <f t="shared" si="16"/>
        <v>0</v>
      </c>
      <c r="BC36" s="25">
        <f t="shared" si="16"/>
        <v>0</v>
      </c>
      <c r="BD36" s="25">
        <f t="shared" si="16"/>
        <v>0</v>
      </c>
      <c r="BE36" s="25">
        <f t="shared" si="16"/>
        <v>0</v>
      </c>
      <c r="BF36" s="25">
        <f t="shared" si="16"/>
        <v>0</v>
      </c>
      <c r="BG36" s="25">
        <f t="shared" si="16"/>
        <v>0</v>
      </c>
      <c r="BH36" s="25">
        <f t="shared" si="16"/>
        <v>0</v>
      </c>
      <c r="BI36" s="25">
        <f t="shared" si="16"/>
        <v>0</v>
      </c>
      <c r="BJ36" s="25">
        <f t="shared" si="16"/>
        <v>0</v>
      </c>
      <c r="BK36" s="25">
        <f t="shared" si="16"/>
        <v>0</v>
      </c>
      <c r="BL36" s="25">
        <f t="shared" si="16"/>
        <v>0</v>
      </c>
      <c r="BM36" s="25">
        <f t="shared" si="16"/>
        <v>0</v>
      </c>
      <c r="BN36" s="25">
        <f t="shared" si="16"/>
        <v>0</v>
      </c>
      <c r="BO36" s="25">
        <f t="shared" si="16"/>
        <v>0</v>
      </c>
      <c r="BP36" s="25">
        <f t="shared" si="16"/>
        <v>0</v>
      </c>
      <c r="BQ36" s="25">
        <f t="shared" si="16"/>
        <v>0</v>
      </c>
      <c r="BR36" s="25">
        <f t="shared" si="16"/>
        <v>0</v>
      </c>
      <c r="BS36" s="25">
        <f t="shared" si="16"/>
        <v>0</v>
      </c>
      <c r="BT36" s="25">
        <f t="shared" si="16"/>
        <v>0</v>
      </c>
    </row>
    <row r="37" spans="1:72" ht="15.75" customHeight="1" x14ac:dyDescent="0.2">
      <c r="A37" s="8"/>
      <c r="B37" s="8" t="s">
        <v>51</v>
      </c>
      <c r="C37" s="25">
        <f>'Property 1'!$H109</f>
        <v>4131.0229675889714</v>
      </c>
      <c r="D37" s="25">
        <f>'Property 1'!$H110</f>
        <v>4342.3739428038243</v>
      </c>
      <c r="E37" s="25">
        <f>'Property 1'!$H111</f>
        <v>4564.5380350298947</v>
      </c>
      <c r="F37" s="25">
        <f>'Property 1'!$H112</f>
        <v>4798.0684638553648</v>
      </c>
      <c r="G37" s="25">
        <f>'Property 1'!$H113</f>
        <v>5043.5467526327411</v>
      </c>
      <c r="H37" s="25">
        <f>'Property 1'!$H114</f>
        <v>5301.5841765526566</v>
      </c>
      <c r="I37" s="25">
        <f>'Property 1'!$H115</f>
        <v>5572.8232848048792</v>
      </c>
      <c r="J37" s="25">
        <f>'Property 1'!$H116</f>
        <v>5857.9395006150007</v>
      </c>
      <c r="K37" s="25">
        <f>'Property 1'!$H117</f>
        <v>6157.6428031428368</v>
      </c>
      <c r="L37" s="25">
        <f>'Property 1'!$H118</f>
        <v>6472.6794954294164</v>
      </c>
      <c r="M37" s="25">
        <f>'Property 1'!$H119</f>
        <v>6803.8340627957659</v>
      </c>
      <c r="N37" s="25">
        <f>'Property 1'!$H120</f>
        <v>7151.9311263207928</v>
      </c>
      <c r="O37" s="25">
        <f>'Property 1'!$H121</f>
        <v>7517.8374962628004</v>
      </c>
      <c r="P37" s="25">
        <f>'Property 1'!$H122</f>
        <v>7902.4643305380596</v>
      </c>
      <c r="Q37" s="25">
        <f>'Property 1'!$H123</f>
        <v>8306.7694036311004</v>
      </c>
      <c r="R37" s="25">
        <f>'Property 1'!$H124</f>
        <v>8731.7594915867958</v>
      </c>
      <c r="S37" s="25">
        <f>'Property 1'!$H125</f>
        <v>9178.4928790231934</v>
      </c>
      <c r="T37" s="25">
        <f>'Property 1'!$H126</f>
        <v>9648.081994408014</v>
      </c>
      <c r="U37" s="25">
        <f>'Property 1'!$H127</f>
        <v>10141.696180160507</v>
      </c>
      <c r="V37" s="25">
        <f>'Property 1'!$H128</f>
        <v>10660.564604477433</v>
      </c>
      <c r="W37" s="25">
        <f>'Property 1'!$H129</f>
        <v>11205.979322133324</v>
      </c>
      <c r="X37" s="25">
        <f>'Property 1'!$H130</f>
        <v>11779.298491877125</v>
      </c>
      <c r="Y37" s="25">
        <f>'Property 1'!$H131</f>
        <v>12381.949758437011</v>
      </c>
      <c r="Z37" s="25">
        <f>'Property 1'!$H132</f>
        <v>13015.433807554917</v>
      </c>
      <c r="AA37" s="25">
        <f>'Property 1'!$H133</f>
        <v>13681.328102903499</v>
      </c>
      <c r="AB37" s="25">
        <f>'Property 1'!$H134</f>
        <v>14381.290814190739</v>
      </c>
      <c r="AC37" s="25">
        <f>'Property 1'!$H135</f>
        <v>15117.064946233877</v>
      </c>
      <c r="AD37" s="25">
        <f>'Property 1'!$H136</f>
        <v>15890.482679284629</v>
      </c>
      <c r="AE37" s="25">
        <f>'Property 1'!$H137</f>
        <v>16703.469931413634</v>
      </c>
      <c r="AF37" s="25">
        <f>'Property 1'!$H138</f>
        <v>17558.051154315228</v>
      </c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15.75" customHeight="1" x14ac:dyDescent="0.2">
      <c r="A38" s="8"/>
      <c r="B38" s="8" t="s">
        <v>52</v>
      </c>
      <c r="C38" s="25">
        <f>C37</f>
        <v>4131.0229675889714</v>
      </c>
      <c r="D38" s="25">
        <f t="shared" ref="D38:AF38" si="17">D37+C38</f>
        <v>8473.3969103927957</v>
      </c>
      <c r="E38" s="25">
        <f t="shared" si="17"/>
        <v>13037.93494542269</v>
      </c>
      <c r="F38" s="25">
        <f>F37+E38</f>
        <v>17836.003409278055</v>
      </c>
      <c r="G38" s="25">
        <f>G37+F38</f>
        <v>22879.550161910796</v>
      </c>
      <c r="H38" s="25">
        <f>H37+G38</f>
        <v>28181.134338463453</v>
      </c>
      <c r="I38" s="25">
        <f>I37+H38</f>
        <v>33753.957623268332</v>
      </c>
      <c r="J38" s="25">
        <f t="shared" si="17"/>
        <v>39611.897123883333</v>
      </c>
      <c r="K38" s="25">
        <f>K37+J38</f>
        <v>45769.53992702617</v>
      </c>
      <c r="L38" s="25">
        <f t="shared" si="17"/>
        <v>52242.219422455586</v>
      </c>
      <c r="M38" s="25">
        <f t="shared" si="17"/>
        <v>59046.053485251352</v>
      </c>
      <c r="N38" s="25">
        <f t="shared" si="17"/>
        <v>66197.984611572145</v>
      </c>
      <c r="O38" s="25">
        <f t="shared" si="17"/>
        <v>73715.822107834945</v>
      </c>
      <c r="P38" s="25">
        <f t="shared" si="17"/>
        <v>81618.286438373005</v>
      </c>
      <c r="Q38" s="25">
        <f t="shared" si="17"/>
        <v>89925.055842004105</v>
      </c>
      <c r="R38" s="25">
        <f t="shared" si="17"/>
        <v>98656.815333590901</v>
      </c>
      <c r="S38" s="25">
        <f t="shared" si="17"/>
        <v>107835.30821261409</v>
      </c>
      <c r="T38" s="25">
        <f t="shared" si="17"/>
        <v>117483.39020702211</v>
      </c>
      <c r="U38" s="25">
        <f t="shared" si="17"/>
        <v>127625.08638718261</v>
      </c>
      <c r="V38" s="25">
        <f t="shared" si="17"/>
        <v>138285.65099166005</v>
      </c>
      <c r="W38" s="25">
        <f t="shared" si="17"/>
        <v>149491.63031379337</v>
      </c>
      <c r="X38" s="25">
        <f t="shared" si="17"/>
        <v>161270.9288056705</v>
      </c>
      <c r="Y38" s="25">
        <f t="shared" si="17"/>
        <v>173652.87856410752</v>
      </c>
      <c r="Z38" s="25">
        <f t="shared" si="17"/>
        <v>186668.31237166244</v>
      </c>
      <c r="AA38" s="25">
        <f t="shared" si="17"/>
        <v>200349.64047456594</v>
      </c>
      <c r="AB38" s="25">
        <f t="shared" si="17"/>
        <v>214730.93128875666</v>
      </c>
      <c r="AC38" s="25">
        <f t="shared" si="17"/>
        <v>229847.99623499054</v>
      </c>
      <c r="AD38" s="25">
        <f t="shared" si="17"/>
        <v>245738.47891427518</v>
      </c>
      <c r="AE38" s="25">
        <f t="shared" si="17"/>
        <v>262441.94884568884</v>
      </c>
      <c r="AF38" s="25">
        <f t="shared" si="17"/>
        <v>280000.00000000407</v>
      </c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15.75" customHeight="1" x14ac:dyDescent="0.2">
      <c r="A39" s="8"/>
      <c r="B39" s="26" t="s">
        <v>53</v>
      </c>
      <c r="C39" s="27">
        <f t="shared" ref="C39:AH39" si="18">C37/$F$9</f>
        <v>5.9014613822699589E-2</v>
      </c>
      <c r="D39" s="27">
        <f t="shared" si="18"/>
        <v>6.2033913468626065E-2</v>
      </c>
      <c r="E39" s="27">
        <f t="shared" si="18"/>
        <v>6.5207686214712776E-2</v>
      </c>
      <c r="F39" s="27">
        <f t="shared" si="18"/>
        <v>6.8543835197933778E-2</v>
      </c>
      <c r="G39" s="27">
        <f t="shared" si="18"/>
        <v>7.2050667894753451E-2</v>
      </c>
      <c r="H39" s="27">
        <f t="shared" si="18"/>
        <v>7.5736916807895099E-2</v>
      </c>
      <c r="I39" s="27">
        <f t="shared" si="18"/>
        <v>7.961176121149828E-2</v>
      </c>
      <c r="J39" s="27">
        <f t="shared" si="18"/>
        <v>8.3684850008785727E-2</v>
      </c>
      <c r="K39" s="27">
        <f t="shared" si="18"/>
        <v>8.7966325759183381E-2</v>
      </c>
      <c r="L39" s="27">
        <f t="shared" si="18"/>
        <v>9.2466849934705955E-2</v>
      </c>
      <c r="M39" s="27">
        <f t="shared" si="18"/>
        <v>9.7197629468510946E-2</v>
      </c>
      <c r="N39" s="27">
        <f t="shared" si="18"/>
        <v>0.10217044466172562</v>
      </c>
      <c r="O39" s="27">
        <f t="shared" si="18"/>
        <v>0.10739767851804001</v>
      </c>
      <c r="P39" s="27">
        <f t="shared" si="18"/>
        <v>0.11289234757911513</v>
      </c>
      <c r="Q39" s="27">
        <f t="shared" si="18"/>
        <v>0.11866813433758715</v>
      </c>
      <c r="R39" s="27">
        <f t="shared" si="18"/>
        <v>0.12473942130838279</v>
      </c>
      <c r="S39" s="27">
        <f t="shared" si="18"/>
        <v>0.13112132684318847</v>
      </c>
      <c r="T39" s="27">
        <f t="shared" si="18"/>
        <v>0.13782974277725735</v>
      </c>
      <c r="U39" s="27">
        <f t="shared" si="18"/>
        <v>0.14488137400229295</v>
      </c>
      <c r="V39" s="27">
        <f t="shared" si="18"/>
        <v>0.15229378006396332</v>
      </c>
      <c r="W39" s="27">
        <f t="shared" si="18"/>
        <v>0.1600854188876189</v>
      </c>
      <c r="X39" s="27">
        <f t="shared" si="18"/>
        <v>0.1682756927411018</v>
      </c>
      <c r="Y39" s="27">
        <f t="shared" si="18"/>
        <v>0.17688499654910017</v>
      </c>
      <c r="Z39" s="27">
        <f t="shared" si="18"/>
        <v>0.18593476867935596</v>
      </c>
      <c r="AA39" s="27">
        <f t="shared" si="18"/>
        <v>0.19544754432719283</v>
      </c>
      <c r="AB39" s="27">
        <f t="shared" si="18"/>
        <v>0.20544701163129628</v>
      </c>
      <c r="AC39" s="27">
        <f t="shared" si="18"/>
        <v>0.21595807066048395</v>
      </c>
      <c r="AD39" s="27">
        <f t="shared" si="18"/>
        <v>0.22700689541835184</v>
      </c>
      <c r="AE39" s="27">
        <f t="shared" si="18"/>
        <v>0.23862099902019476</v>
      </c>
      <c r="AF39" s="27">
        <f t="shared" si="18"/>
        <v>0.25082930220450328</v>
      </c>
      <c r="AG39" s="27">
        <f t="shared" si="18"/>
        <v>0</v>
      </c>
      <c r="AH39" s="27">
        <f t="shared" si="18"/>
        <v>0</v>
      </c>
      <c r="AI39" s="27">
        <f t="shared" ref="AI39:BN39" si="19">AI37/$F$9</f>
        <v>0</v>
      </c>
      <c r="AJ39" s="27">
        <f t="shared" si="19"/>
        <v>0</v>
      </c>
      <c r="AK39" s="27">
        <f t="shared" si="19"/>
        <v>0</v>
      </c>
      <c r="AL39" s="27">
        <f t="shared" si="19"/>
        <v>0</v>
      </c>
      <c r="AM39" s="27">
        <f t="shared" si="19"/>
        <v>0</v>
      </c>
      <c r="AN39" s="27">
        <f t="shared" si="19"/>
        <v>0</v>
      </c>
      <c r="AO39" s="27">
        <f t="shared" si="19"/>
        <v>0</v>
      </c>
      <c r="AP39" s="27">
        <f t="shared" si="19"/>
        <v>0</v>
      </c>
      <c r="AQ39" s="27">
        <f t="shared" si="19"/>
        <v>0</v>
      </c>
      <c r="AR39" s="27">
        <f t="shared" si="19"/>
        <v>0</v>
      </c>
      <c r="AS39" s="27">
        <f t="shared" si="19"/>
        <v>0</v>
      </c>
      <c r="AT39" s="27">
        <f t="shared" si="19"/>
        <v>0</v>
      </c>
      <c r="AU39" s="27">
        <f t="shared" si="19"/>
        <v>0</v>
      </c>
      <c r="AV39" s="27">
        <f t="shared" si="19"/>
        <v>0</v>
      </c>
      <c r="AW39" s="27">
        <f t="shared" si="19"/>
        <v>0</v>
      </c>
      <c r="AX39" s="27">
        <f t="shared" si="19"/>
        <v>0</v>
      </c>
      <c r="AY39" s="27">
        <f t="shared" si="19"/>
        <v>0</v>
      </c>
      <c r="AZ39" s="27">
        <f t="shared" si="19"/>
        <v>0</v>
      </c>
      <c r="BA39" s="27">
        <f t="shared" si="19"/>
        <v>0</v>
      </c>
      <c r="BB39" s="27">
        <f t="shared" si="19"/>
        <v>0</v>
      </c>
      <c r="BC39" s="27">
        <f t="shared" si="19"/>
        <v>0</v>
      </c>
      <c r="BD39" s="27">
        <f t="shared" si="19"/>
        <v>0</v>
      </c>
      <c r="BE39" s="27">
        <f t="shared" si="19"/>
        <v>0</v>
      </c>
      <c r="BF39" s="27">
        <f t="shared" si="19"/>
        <v>0</v>
      </c>
      <c r="BG39" s="27">
        <f t="shared" si="19"/>
        <v>0</v>
      </c>
      <c r="BH39" s="27">
        <f t="shared" si="19"/>
        <v>0</v>
      </c>
      <c r="BI39" s="27">
        <f t="shared" si="19"/>
        <v>0</v>
      </c>
      <c r="BJ39" s="27">
        <f t="shared" si="19"/>
        <v>0</v>
      </c>
      <c r="BK39" s="27">
        <f t="shared" si="19"/>
        <v>0</v>
      </c>
      <c r="BL39" s="27">
        <f t="shared" si="19"/>
        <v>0</v>
      </c>
      <c r="BM39" s="27">
        <f t="shared" si="19"/>
        <v>0</v>
      </c>
      <c r="BN39" s="27">
        <f t="shared" si="19"/>
        <v>0</v>
      </c>
      <c r="BO39" s="27">
        <f t="shared" ref="BO39:BT39" si="20">BO37/$F$9</f>
        <v>0</v>
      </c>
      <c r="BP39" s="27">
        <f t="shared" si="20"/>
        <v>0</v>
      </c>
      <c r="BQ39" s="27">
        <f t="shared" si="20"/>
        <v>0</v>
      </c>
      <c r="BR39" s="27">
        <f t="shared" si="20"/>
        <v>0</v>
      </c>
      <c r="BS39" s="27">
        <f t="shared" si="20"/>
        <v>0</v>
      </c>
      <c r="BT39" s="27">
        <f t="shared" si="20"/>
        <v>0</v>
      </c>
    </row>
    <row r="40" spans="1:72" ht="15.75" customHeight="1" x14ac:dyDescent="0.2">
      <c r="A40" s="8"/>
      <c r="B40" s="29" t="s">
        <v>54</v>
      </c>
      <c r="C40" s="30">
        <f t="shared" ref="C40:BT40" si="21">C31+C39</f>
        <v>8.7406683519891934E-2</v>
      </c>
      <c r="D40" s="30">
        <f t="shared" si="21"/>
        <v>0.10186864111553916</v>
      </c>
      <c r="E40" s="30">
        <f t="shared" si="21"/>
        <v>0.11694277812933544</v>
      </c>
      <c r="F40" s="30">
        <f t="shared" si="21"/>
        <v>0.13265530595097433</v>
      </c>
      <c r="G40" s="30">
        <f t="shared" si="21"/>
        <v>0.14903357263974873</v>
      </c>
      <c r="H40" s="30">
        <f t="shared" si="21"/>
        <v>0.16610611290452343</v>
      </c>
      <c r="I40" s="30">
        <f t="shared" si="21"/>
        <v>0.18390270031382444</v>
      </c>
      <c r="J40" s="30">
        <f t="shared" si="21"/>
        <v>0.20245440183703844</v>
      </c>
      <c r="K40" s="30">
        <f t="shared" si="21"/>
        <v>0.22179363482239878</v>
      </c>
      <c r="L40" s="30">
        <f t="shared" si="21"/>
        <v>0.24195422652228349</v>
      </c>
      <c r="M40" s="30">
        <f t="shared" si="21"/>
        <v>0.26297147628142464</v>
      </c>
      <c r="N40" s="30">
        <f t="shared" si="21"/>
        <v>0.28488222050898898</v>
      </c>
      <c r="O40" s="30">
        <f t="shared" si="21"/>
        <v>0.30772490056102647</v>
      </c>
      <c r="P40" s="30">
        <f t="shared" si="21"/>
        <v>0.3315396336656542</v>
      </c>
      <c r="Q40" s="30">
        <f t="shared" si="21"/>
        <v>0.35636828702942175</v>
      </c>
      <c r="R40" s="30">
        <f t="shared" si="21"/>
        <v>0.38225455526972296</v>
      </c>
      <c r="S40" s="30">
        <f t="shared" si="21"/>
        <v>0.40924404132481518</v>
      </c>
      <c r="T40" s="30">
        <f t="shared" si="21"/>
        <v>0.43738434099998225</v>
      </c>
      <c r="U40" s="30">
        <f t="shared" si="21"/>
        <v>0.46672513131575988</v>
      </c>
      <c r="V40" s="30">
        <f t="shared" si="21"/>
        <v>0.4973182628318028</v>
      </c>
      <c r="W40" s="30">
        <f t="shared" si="21"/>
        <v>0.52921785612800409</v>
      </c>
      <c r="X40" s="30">
        <f t="shared" si="21"/>
        <v>0.56248040263293642</v>
      </c>
      <c r="Y40" s="30">
        <f t="shared" si="21"/>
        <v>0.59716486999844043</v>
      </c>
      <c r="Z40" s="30">
        <f t="shared" si="21"/>
        <v>0.63333281222850368</v>
      </c>
      <c r="AA40" s="30">
        <f t="shared" si="21"/>
        <v>0.67104848478013768</v>
      </c>
      <c r="AB40" s="30">
        <f t="shared" si="21"/>
        <v>0.71037896486419383</v>
      </c>
      <c r="AC40" s="30">
        <f t="shared" si="21"/>
        <v>0.75139427718452878</v>
      </c>
      <c r="AD40" s="30">
        <f t="shared" si="21"/>
        <v>0.79416752536519319</v>
      </c>
      <c r="AE40" s="30">
        <f t="shared" si="21"/>
        <v>0.83877502932674186</v>
      </c>
      <c r="AF40" s="30">
        <f t="shared" si="21"/>
        <v>0.88529646888514713</v>
      </c>
      <c r="AG40" s="30">
        <f t="shared" si="21"/>
        <v>0.9278272075555275</v>
      </c>
      <c r="AH40" s="30">
        <f t="shared" si="21"/>
        <v>0.96494029585774865</v>
      </c>
      <c r="AI40" s="30">
        <f t="shared" si="21"/>
        <v>1.0035379076920588</v>
      </c>
      <c r="AJ40" s="30">
        <f t="shared" si="21"/>
        <v>1.0436794239997409</v>
      </c>
      <c r="AK40" s="30">
        <f t="shared" si="21"/>
        <v>1.0854266009597306</v>
      </c>
      <c r="AL40" s="30">
        <f t="shared" si="21"/>
        <v>1.1288436649981199</v>
      </c>
      <c r="AM40" s="30">
        <f t="shared" si="21"/>
        <v>1.1739974115980447</v>
      </c>
      <c r="AN40" s="30">
        <f t="shared" si="21"/>
        <v>1.2209573080619665</v>
      </c>
      <c r="AO40" s="30">
        <f t="shared" si="21"/>
        <v>1.2697956003844453</v>
      </c>
      <c r="AP40" s="30">
        <f t="shared" si="21"/>
        <v>1.3205874243998232</v>
      </c>
      <c r="AQ40" s="30">
        <f t="shared" si="21"/>
        <v>1.3734109213758163</v>
      </c>
      <c r="AR40" s="30">
        <f t="shared" si="21"/>
        <v>1.428347358230849</v>
      </c>
      <c r="AS40" s="30">
        <f t="shared" si="21"/>
        <v>1.4854812525600829</v>
      </c>
      <c r="AT40" s="30">
        <f t="shared" si="21"/>
        <v>1.5449005026624862</v>
      </c>
      <c r="AU40" s="30">
        <f t="shared" si="21"/>
        <v>1.606696522768986</v>
      </c>
      <c r="AV40" s="30">
        <f t="shared" si="21"/>
        <v>1.6709643836797452</v>
      </c>
      <c r="AW40" s="30">
        <f t="shared" si="21"/>
        <v>1.7378029590269355</v>
      </c>
      <c r="AX40" s="30">
        <f t="shared" si="21"/>
        <v>1.8073150773880129</v>
      </c>
      <c r="AY40" s="30">
        <f t="shared" si="21"/>
        <v>1.8796076804835333</v>
      </c>
      <c r="AZ40" s="30">
        <f t="shared" si="21"/>
        <v>1.954791987702875</v>
      </c>
      <c r="BA40" s="30">
        <f t="shared" si="21"/>
        <v>2.0329836672109898</v>
      </c>
      <c r="BB40" s="30">
        <f t="shared" si="21"/>
        <v>2.1143030138994297</v>
      </c>
      <c r="BC40" s="30">
        <f t="shared" si="21"/>
        <v>2.1988751344554069</v>
      </c>
      <c r="BD40" s="30">
        <f t="shared" si="21"/>
        <v>2.2868301398336235</v>
      </c>
      <c r="BE40" s="30">
        <f t="shared" si="21"/>
        <v>2.3783033454269678</v>
      </c>
      <c r="BF40" s="30">
        <f t="shared" si="21"/>
        <v>2.4734354792440469</v>
      </c>
      <c r="BG40" s="30">
        <f t="shared" si="21"/>
        <v>2.5723728984138088</v>
      </c>
      <c r="BH40" s="30">
        <f t="shared" si="21"/>
        <v>2.6752678143503617</v>
      </c>
      <c r="BI40" s="30">
        <f t="shared" si="21"/>
        <v>2.7822785269243755</v>
      </c>
      <c r="BJ40" s="30">
        <f t="shared" si="21"/>
        <v>2.8935696680013505</v>
      </c>
      <c r="BK40" s="30">
        <f t="shared" si="21"/>
        <v>3.009312454721405</v>
      </c>
      <c r="BL40" s="30">
        <f t="shared" si="21"/>
        <v>3.1296849529102611</v>
      </c>
      <c r="BM40" s="30">
        <f t="shared" si="21"/>
        <v>3.2548723510266715</v>
      </c>
      <c r="BN40" s="30">
        <f t="shared" si="21"/>
        <v>3.3850672450677384</v>
      </c>
      <c r="BO40" s="30">
        <f t="shared" si="21"/>
        <v>3.5204699348704476</v>
      </c>
      <c r="BP40" s="30">
        <f t="shared" si="21"/>
        <v>3.661288732265267</v>
      </c>
      <c r="BQ40" s="30">
        <f t="shared" si="21"/>
        <v>3.8077402815558763</v>
      </c>
      <c r="BR40" s="30">
        <f t="shared" si="21"/>
        <v>3.9600498928181129</v>
      </c>
      <c r="BS40" s="30">
        <f t="shared" si="21"/>
        <v>4.1184518885308368</v>
      </c>
      <c r="BT40" s="30">
        <f t="shared" si="21"/>
        <v>4.2831899640720703</v>
      </c>
    </row>
    <row r="41" spans="1:72" ht="15.75" customHeight="1" x14ac:dyDescent="0.2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</row>
    <row r="42" spans="1:72" ht="15.75" customHeight="1" x14ac:dyDescent="0.2"/>
    <row r="43" spans="1:72" ht="15.75" customHeight="1" x14ac:dyDescent="0.2"/>
    <row r="44" spans="1:72" ht="15.75" customHeight="1" x14ac:dyDescent="0.2">
      <c r="B44" s="21" t="s">
        <v>32</v>
      </c>
      <c r="C44" s="99"/>
    </row>
    <row r="45" spans="1:72" ht="15.75" customHeight="1" x14ac:dyDescent="0.2">
      <c r="B45" s="31" t="s">
        <v>55</v>
      </c>
      <c r="C45" s="32">
        <f>F5</f>
        <v>350000</v>
      </c>
      <c r="D45" s="32">
        <f t="shared" ref="D45:AF45" si="22">C45+C46</f>
        <v>364000</v>
      </c>
      <c r="E45" s="32">
        <f t="shared" si="22"/>
        <v>378560</v>
      </c>
      <c r="F45" s="32">
        <f>E45+E46</f>
        <v>393702.40000000002</v>
      </c>
      <c r="G45" s="32">
        <f>F45+F46</f>
        <v>409450.49600000004</v>
      </c>
      <c r="H45" s="32">
        <f>G45+G46</f>
        <v>425828.51584000007</v>
      </c>
      <c r="I45" s="32">
        <f>H45+H46</f>
        <v>442861.65647360007</v>
      </c>
      <c r="J45" s="32">
        <f t="shared" si="22"/>
        <v>460576.12273254409</v>
      </c>
      <c r="K45" s="32">
        <f>J45+J46</f>
        <v>478999.16764184582</v>
      </c>
      <c r="L45" s="32">
        <f t="shared" si="22"/>
        <v>498159.13434751966</v>
      </c>
      <c r="M45" s="32">
        <f t="shared" si="22"/>
        <v>518085.49972142046</v>
      </c>
      <c r="N45" s="32">
        <f t="shared" si="22"/>
        <v>538808.91971027723</v>
      </c>
      <c r="O45" s="32">
        <f t="shared" si="22"/>
        <v>560361.27649868827</v>
      </c>
      <c r="P45" s="32">
        <f t="shared" si="22"/>
        <v>582775.72755863576</v>
      </c>
      <c r="Q45" s="32">
        <f t="shared" si="22"/>
        <v>606086.75666098122</v>
      </c>
      <c r="R45" s="32">
        <f t="shared" si="22"/>
        <v>630330.22692742047</v>
      </c>
      <c r="S45" s="32">
        <f t="shared" si="22"/>
        <v>655543.43600451725</v>
      </c>
      <c r="T45" s="32">
        <f t="shared" si="22"/>
        <v>681765.17344469798</v>
      </c>
      <c r="U45" s="32">
        <f t="shared" si="22"/>
        <v>709035.78038248594</v>
      </c>
      <c r="V45" s="32">
        <f t="shared" si="22"/>
        <v>737397.21159778535</v>
      </c>
      <c r="W45" s="32">
        <f t="shared" si="22"/>
        <v>766893.10006169672</v>
      </c>
      <c r="X45" s="32">
        <f t="shared" si="22"/>
        <v>797568.82406416454</v>
      </c>
      <c r="Y45" s="32">
        <f t="shared" si="22"/>
        <v>829471.5770267311</v>
      </c>
      <c r="Z45" s="32">
        <f t="shared" si="22"/>
        <v>862650.4401078003</v>
      </c>
      <c r="AA45" s="32">
        <f t="shared" si="22"/>
        <v>897156.45771211234</v>
      </c>
      <c r="AB45" s="32">
        <f t="shared" si="22"/>
        <v>933042.7160205968</v>
      </c>
      <c r="AC45" s="32">
        <f t="shared" si="22"/>
        <v>970364.42466142063</v>
      </c>
      <c r="AD45" s="32">
        <f t="shared" si="22"/>
        <v>1009179.0016478775</v>
      </c>
      <c r="AE45" s="32">
        <f t="shared" si="22"/>
        <v>1049546.1617137927</v>
      </c>
      <c r="AF45" s="32">
        <f t="shared" si="22"/>
        <v>1091528.0081823445</v>
      </c>
    </row>
    <row r="46" spans="1:72" ht="15.75" customHeight="1" x14ac:dyDescent="0.2">
      <c r="B46" s="33" t="s">
        <v>56</v>
      </c>
      <c r="C46" s="32">
        <f>$F$5*$F$11</f>
        <v>14000</v>
      </c>
      <c r="D46" s="32">
        <f t="shared" ref="D46:AF46" si="23">D45*$F$11</f>
        <v>14560</v>
      </c>
      <c r="E46" s="32">
        <f t="shared" si="23"/>
        <v>15142.4</v>
      </c>
      <c r="F46" s="32">
        <f t="shared" si="23"/>
        <v>15748.096000000001</v>
      </c>
      <c r="G46" s="32">
        <f t="shared" si="23"/>
        <v>16378.019840000003</v>
      </c>
      <c r="H46" s="32">
        <f t="shared" si="23"/>
        <v>17033.140633600004</v>
      </c>
      <c r="I46" s="32">
        <f t="shared" si="23"/>
        <v>17714.466258944005</v>
      </c>
      <c r="J46" s="32">
        <f t="shared" si="23"/>
        <v>18423.044909301763</v>
      </c>
      <c r="K46" s="32">
        <f t="shared" si="23"/>
        <v>19159.966705673833</v>
      </c>
      <c r="L46" s="32">
        <f t="shared" si="23"/>
        <v>19926.365373900786</v>
      </c>
      <c r="M46" s="32">
        <f t="shared" si="23"/>
        <v>20723.419988856818</v>
      </c>
      <c r="N46" s="32">
        <f t="shared" si="23"/>
        <v>21552.356788411089</v>
      </c>
      <c r="O46" s="32">
        <f t="shared" si="23"/>
        <v>22414.451059947532</v>
      </c>
      <c r="P46" s="32">
        <f t="shared" si="23"/>
        <v>23311.02910234543</v>
      </c>
      <c r="Q46" s="32">
        <f t="shared" si="23"/>
        <v>24243.47026643925</v>
      </c>
      <c r="R46" s="32">
        <f t="shared" si="23"/>
        <v>25213.209077096821</v>
      </c>
      <c r="S46" s="32">
        <f t="shared" si="23"/>
        <v>26221.737440180692</v>
      </c>
      <c r="T46" s="32">
        <f t="shared" si="23"/>
        <v>27270.606937787921</v>
      </c>
      <c r="U46" s="32">
        <f t="shared" si="23"/>
        <v>28361.431215299439</v>
      </c>
      <c r="V46" s="32">
        <f t="shared" si="23"/>
        <v>29495.888463911415</v>
      </c>
      <c r="W46" s="32">
        <f t="shared" si="23"/>
        <v>30675.724002467869</v>
      </c>
      <c r="X46" s="32">
        <f t="shared" si="23"/>
        <v>31902.752962566581</v>
      </c>
      <c r="Y46" s="32">
        <f t="shared" si="23"/>
        <v>33178.863081069241</v>
      </c>
      <c r="Z46" s="32">
        <f t="shared" si="23"/>
        <v>34506.017604312015</v>
      </c>
      <c r="AA46" s="32">
        <f t="shared" si="23"/>
        <v>35886.258308484496</v>
      </c>
      <c r="AB46" s="32">
        <f t="shared" si="23"/>
        <v>37321.708640823876</v>
      </c>
      <c r="AC46" s="32">
        <f t="shared" si="23"/>
        <v>38814.576986456828</v>
      </c>
      <c r="AD46" s="32">
        <f t="shared" si="23"/>
        <v>40367.160065915101</v>
      </c>
      <c r="AE46" s="32">
        <f t="shared" si="23"/>
        <v>41981.84646855171</v>
      </c>
      <c r="AF46" s="32">
        <f t="shared" si="23"/>
        <v>43661.120327293778</v>
      </c>
      <c r="AG46" s="32">
        <f t="shared" ref="AG46:BT46" si="24">AF46*(1+$F$11)</f>
        <v>45407.56514038553</v>
      </c>
      <c r="AH46" s="32">
        <f t="shared" si="24"/>
        <v>47223.867746000949</v>
      </c>
      <c r="AI46" s="32">
        <f t="shared" si="24"/>
        <v>49112.822455840986</v>
      </c>
      <c r="AJ46" s="32">
        <f t="shared" si="24"/>
        <v>51077.335354074625</v>
      </c>
      <c r="AK46" s="32">
        <f t="shared" si="24"/>
        <v>53120.428768237609</v>
      </c>
      <c r="AL46" s="32">
        <f t="shared" si="24"/>
        <v>55245.245918967114</v>
      </c>
      <c r="AM46" s="32">
        <f t="shared" si="24"/>
        <v>57455.0557557258</v>
      </c>
      <c r="AN46" s="32">
        <f t="shared" si="24"/>
        <v>59753.257985954835</v>
      </c>
      <c r="AO46" s="32">
        <f t="shared" si="24"/>
        <v>62143.388305393033</v>
      </c>
      <c r="AP46" s="32">
        <f t="shared" si="24"/>
        <v>64629.123837608757</v>
      </c>
      <c r="AQ46" s="32">
        <f t="shared" si="24"/>
        <v>67214.288791113111</v>
      </c>
      <c r="AR46" s="32">
        <f t="shared" si="24"/>
        <v>69902.860342757631</v>
      </c>
      <c r="AS46" s="32">
        <f t="shared" si="24"/>
        <v>72698.974756467942</v>
      </c>
      <c r="AT46" s="32">
        <f t="shared" si="24"/>
        <v>75606.93374672666</v>
      </c>
      <c r="AU46" s="32">
        <f t="shared" si="24"/>
        <v>78631.211096595725</v>
      </c>
      <c r="AV46" s="32">
        <f t="shared" si="24"/>
        <v>81776.45954045956</v>
      </c>
      <c r="AW46" s="32">
        <f t="shared" si="24"/>
        <v>85047.517922077939</v>
      </c>
      <c r="AX46" s="32">
        <f t="shared" si="24"/>
        <v>88449.418638961055</v>
      </c>
      <c r="AY46" s="32">
        <f t="shared" si="24"/>
        <v>91987.395384519506</v>
      </c>
      <c r="AZ46" s="32">
        <f t="shared" si="24"/>
        <v>95666.891199900288</v>
      </c>
      <c r="BA46" s="32">
        <f t="shared" si="24"/>
        <v>99493.566847896305</v>
      </c>
      <c r="BB46" s="32">
        <f t="shared" si="24"/>
        <v>103473.30952181216</v>
      </c>
      <c r="BC46" s="32">
        <f t="shared" si="24"/>
        <v>107612.24190268465</v>
      </c>
      <c r="BD46" s="32">
        <f t="shared" si="24"/>
        <v>111916.73157879204</v>
      </c>
      <c r="BE46" s="32">
        <f t="shared" si="24"/>
        <v>116393.40084194373</v>
      </c>
      <c r="BF46" s="32">
        <f t="shared" si="24"/>
        <v>121049.13687562148</v>
      </c>
      <c r="BG46" s="32">
        <f t="shared" si="24"/>
        <v>125891.10235064634</v>
      </c>
      <c r="BH46" s="32">
        <f t="shared" si="24"/>
        <v>130926.7464446722</v>
      </c>
      <c r="BI46" s="32">
        <f t="shared" si="24"/>
        <v>136163.8163024591</v>
      </c>
      <c r="BJ46" s="32">
        <f t="shared" si="24"/>
        <v>141610.36895455746</v>
      </c>
      <c r="BK46" s="32">
        <f t="shared" si="24"/>
        <v>147274.78371273977</v>
      </c>
      <c r="BL46" s="32">
        <f t="shared" si="24"/>
        <v>153165.77506124935</v>
      </c>
      <c r="BM46" s="32">
        <f t="shared" si="24"/>
        <v>159292.40606369934</v>
      </c>
      <c r="BN46" s="32">
        <f t="shared" si="24"/>
        <v>165664.10230624731</v>
      </c>
      <c r="BO46" s="32">
        <f t="shared" si="24"/>
        <v>172290.66639849721</v>
      </c>
      <c r="BP46" s="32">
        <f t="shared" si="24"/>
        <v>179182.29305443712</v>
      </c>
      <c r="BQ46" s="32">
        <f t="shared" si="24"/>
        <v>186349.58477661462</v>
      </c>
      <c r="BR46" s="32">
        <f t="shared" si="24"/>
        <v>193803.56816767922</v>
      </c>
      <c r="BS46" s="32">
        <f t="shared" si="24"/>
        <v>201555.7108943864</v>
      </c>
      <c r="BT46" s="32">
        <f t="shared" si="24"/>
        <v>209617.93933016187</v>
      </c>
    </row>
    <row r="47" spans="1:72" ht="15.75" customHeight="1" x14ac:dyDescent="0.2">
      <c r="B47" s="33" t="s">
        <v>56</v>
      </c>
      <c r="C47" s="32">
        <f>C46</f>
        <v>14000</v>
      </c>
      <c r="D47" s="32">
        <f t="shared" ref="D47:BT47" si="25">D46+C47</f>
        <v>28560</v>
      </c>
      <c r="E47" s="32">
        <f t="shared" si="25"/>
        <v>43702.400000000001</v>
      </c>
      <c r="F47" s="32">
        <f>F46+E47</f>
        <v>59450.495999999999</v>
      </c>
      <c r="G47" s="32">
        <f>G46+F47</f>
        <v>75828.515840000007</v>
      </c>
      <c r="H47" s="32">
        <f>H46+G47</f>
        <v>92861.656473600015</v>
      </c>
      <c r="I47" s="32">
        <f>I46+H47</f>
        <v>110576.12273254403</v>
      </c>
      <c r="J47" s="32">
        <f t="shared" si="25"/>
        <v>128999.16764184579</v>
      </c>
      <c r="K47" s="32">
        <f>K46+J47</f>
        <v>148159.13434751963</v>
      </c>
      <c r="L47" s="32">
        <f t="shared" si="25"/>
        <v>168085.4997214204</v>
      </c>
      <c r="M47" s="32">
        <f t="shared" si="25"/>
        <v>188808.91971027723</v>
      </c>
      <c r="N47" s="32">
        <f t="shared" si="25"/>
        <v>210361.27649868833</v>
      </c>
      <c r="O47" s="32">
        <f t="shared" si="25"/>
        <v>232775.72755863587</v>
      </c>
      <c r="P47" s="32">
        <f t="shared" si="25"/>
        <v>256086.75666098131</v>
      </c>
      <c r="Q47" s="32">
        <f t="shared" si="25"/>
        <v>280330.22692742053</v>
      </c>
      <c r="R47" s="32">
        <f t="shared" si="25"/>
        <v>305543.43600451737</v>
      </c>
      <c r="S47" s="32">
        <f t="shared" si="25"/>
        <v>331765.17344469804</v>
      </c>
      <c r="T47" s="32">
        <f t="shared" si="25"/>
        <v>359035.78038248594</v>
      </c>
      <c r="U47" s="32">
        <f t="shared" si="25"/>
        <v>387397.21159778535</v>
      </c>
      <c r="V47" s="32">
        <f t="shared" si="25"/>
        <v>416893.10006169678</v>
      </c>
      <c r="W47" s="32">
        <f t="shared" si="25"/>
        <v>447568.82406416466</v>
      </c>
      <c r="X47" s="32">
        <f t="shared" si="25"/>
        <v>479471.57702673122</v>
      </c>
      <c r="Y47" s="32">
        <f t="shared" si="25"/>
        <v>512650.44010780047</v>
      </c>
      <c r="Z47" s="32">
        <f t="shared" si="25"/>
        <v>547156.45771211246</v>
      </c>
      <c r="AA47" s="32">
        <f t="shared" si="25"/>
        <v>583042.71602059691</v>
      </c>
      <c r="AB47" s="32">
        <f t="shared" si="25"/>
        <v>620364.42466142075</v>
      </c>
      <c r="AC47" s="32">
        <f t="shared" si="25"/>
        <v>659179.00164787762</v>
      </c>
      <c r="AD47" s="32">
        <f t="shared" si="25"/>
        <v>699546.16171379271</v>
      </c>
      <c r="AE47" s="32">
        <f t="shared" si="25"/>
        <v>741528.00818234438</v>
      </c>
      <c r="AF47" s="32">
        <f t="shared" si="25"/>
        <v>785189.12850963813</v>
      </c>
      <c r="AG47" s="32">
        <f t="shared" si="25"/>
        <v>830596.69365002366</v>
      </c>
      <c r="AH47" s="32">
        <f t="shared" si="25"/>
        <v>877820.56139602466</v>
      </c>
      <c r="AI47" s="32">
        <f t="shared" si="25"/>
        <v>926933.38385186566</v>
      </c>
      <c r="AJ47" s="32">
        <f t="shared" si="25"/>
        <v>978010.71920594026</v>
      </c>
      <c r="AK47" s="32">
        <f t="shared" si="25"/>
        <v>1031131.1479741778</v>
      </c>
      <c r="AL47" s="32">
        <f t="shared" si="25"/>
        <v>1086376.393893145</v>
      </c>
      <c r="AM47" s="32">
        <f t="shared" si="25"/>
        <v>1143831.4496488709</v>
      </c>
      <c r="AN47" s="32">
        <f t="shared" si="25"/>
        <v>1203584.7076348257</v>
      </c>
      <c r="AO47" s="32">
        <f t="shared" si="25"/>
        <v>1265728.0959402188</v>
      </c>
      <c r="AP47" s="32">
        <f t="shared" si="25"/>
        <v>1330357.2197778276</v>
      </c>
      <c r="AQ47" s="32">
        <f t="shared" si="25"/>
        <v>1397571.5085689407</v>
      </c>
      <c r="AR47" s="32">
        <f t="shared" si="25"/>
        <v>1467474.3689116982</v>
      </c>
      <c r="AS47" s="32">
        <f t="shared" si="25"/>
        <v>1540173.3436681661</v>
      </c>
      <c r="AT47" s="32">
        <f t="shared" si="25"/>
        <v>1615780.2774148928</v>
      </c>
      <c r="AU47" s="32">
        <f t="shared" si="25"/>
        <v>1694411.4885114885</v>
      </c>
      <c r="AV47" s="32">
        <f t="shared" si="25"/>
        <v>1776187.9480519481</v>
      </c>
      <c r="AW47" s="32">
        <f t="shared" si="25"/>
        <v>1861235.4659740261</v>
      </c>
      <c r="AX47" s="32">
        <f t="shared" si="25"/>
        <v>1949684.8846129873</v>
      </c>
      <c r="AY47" s="32">
        <f t="shared" si="25"/>
        <v>2041672.2799975069</v>
      </c>
      <c r="AZ47" s="32">
        <f t="shared" si="25"/>
        <v>2137339.1711974069</v>
      </c>
      <c r="BA47" s="32">
        <f t="shared" si="25"/>
        <v>2236832.7380453032</v>
      </c>
      <c r="BB47" s="32">
        <f t="shared" si="25"/>
        <v>2340306.0475671152</v>
      </c>
      <c r="BC47" s="32">
        <f t="shared" si="25"/>
        <v>2447918.2894698</v>
      </c>
      <c r="BD47" s="32">
        <f t="shared" si="25"/>
        <v>2559835.0210485919</v>
      </c>
      <c r="BE47" s="32">
        <f t="shared" si="25"/>
        <v>2676228.4218905359</v>
      </c>
      <c r="BF47" s="32">
        <f t="shared" si="25"/>
        <v>2797277.5587661574</v>
      </c>
      <c r="BG47" s="32">
        <f t="shared" si="25"/>
        <v>2923168.6611168035</v>
      </c>
      <c r="BH47" s="32">
        <f t="shared" si="25"/>
        <v>3054095.4075614759</v>
      </c>
      <c r="BI47" s="32">
        <f t="shared" si="25"/>
        <v>3190259.2238639351</v>
      </c>
      <c r="BJ47" s="32">
        <f t="shared" si="25"/>
        <v>3331869.5928184926</v>
      </c>
      <c r="BK47" s="32">
        <f t="shared" si="25"/>
        <v>3479144.3765312321</v>
      </c>
      <c r="BL47" s="32">
        <f t="shared" si="25"/>
        <v>3632310.1515924814</v>
      </c>
      <c r="BM47" s="32">
        <f t="shared" si="25"/>
        <v>3791602.5576561806</v>
      </c>
      <c r="BN47" s="32">
        <f t="shared" si="25"/>
        <v>3957266.6599624278</v>
      </c>
      <c r="BO47" s="32">
        <f t="shared" si="25"/>
        <v>4129557.3263609251</v>
      </c>
      <c r="BP47" s="32">
        <f t="shared" si="25"/>
        <v>4308739.6194153624</v>
      </c>
      <c r="BQ47" s="32">
        <f t="shared" si="25"/>
        <v>4495089.2041919772</v>
      </c>
      <c r="BR47" s="32">
        <f t="shared" si="25"/>
        <v>4688892.7723596562</v>
      </c>
      <c r="BS47" s="32">
        <f t="shared" si="25"/>
        <v>4890448.4832540425</v>
      </c>
      <c r="BT47" s="32">
        <f t="shared" si="25"/>
        <v>5100066.422584204</v>
      </c>
    </row>
    <row r="48" spans="1:72" ht="15.75" customHeight="1" x14ac:dyDescent="0.2">
      <c r="A48" s="8"/>
      <c r="B48" s="26" t="s">
        <v>57</v>
      </c>
      <c r="C48" s="27">
        <f t="shared" ref="C48:AH48" si="26">C46/$F$9</f>
        <v>0.2</v>
      </c>
      <c r="D48" s="27">
        <f t="shared" si="26"/>
        <v>0.20799999999999999</v>
      </c>
      <c r="E48" s="27">
        <f t="shared" si="26"/>
        <v>0.21631999999999998</v>
      </c>
      <c r="F48" s="27">
        <f t="shared" si="26"/>
        <v>0.22497280000000003</v>
      </c>
      <c r="G48" s="27">
        <f t="shared" si="26"/>
        <v>0.23397171200000003</v>
      </c>
      <c r="H48" s="27">
        <f t="shared" si="26"/>
        <v>0.24333058048000006</v>
      </c>
      <c r="I48" s="27">
        <f t="shared" si="26"/>
        <v>0.25306380369920006</v>
      </c>
      <c r="J48" s="27">
        <f t="shared" si="26"/>
        <v>0.26318635584716804</v>
      </c>
      <c r="K48" s="27">
        <f t="shared" si="26"/>
        <v>0.27371381008105478</v>
      </c>
      <c r="L48" s="27">
        <f t="shared" si="26"/>
        <v>0.28466236248429694</v>
      </c>
      <c r="M48" s="27">
        <f t="shared" si="26"/>
        <v>0.29604885698366884</v>
      </c>
      <c r="N48" s="27">
        <f t="shared" si="26"/>
        <v>0.30789081126301554</v>
      </c>
      <c r="O48" s="27">
        <f t="shared" si="26"/>
        <v>0.32020644371353618</v>
      </c>
      <c r="P48" s="27">
        <f t="shared" si="26"/>
        <v>0.33301470146207757</v>
      </c>
      <c r="Q48" s="27">
        <f t="shared" si="26"/>
        <v>0.3463352895205607</v>
      </c>
      <c r="R48" s="27">
        <f t="shared" si="26"/>
        <v>0.36018870110138318</v>
      </c>
      <c r="S48" s="27">
        <f t="shared" si="26"/>
        <v>0.37459624914543843</v>
      </c>
      <c r="T48" s="27">
        <f t="shared" si="26"/>
        <v>0.38958009911125602</v>
      </c>
      <c r="U48" s="27">
        <f t="shared" si="26"/>
        <v>0.40516330307570625</v>
      </c>
      <c r="V48" s="27">
        <f t="shared" si="26"/>
        <v>0.4213698351987345</v>
      </c>
      <c r="W48" s="27">
        <f t="shared" si="26"/>
        <v>0.43822462860668382</v>
      </c>
      <c r="X48" s="27">
        <f t="shared" si="26"/>
        <v>0.45575361375095114</v>
      </c>
      <c r="Y48" s="27">
        <f t="shared" si="26"/>
        <v>0.47398375830098916</v>
      </c>
      <c r="Z48" s="27">
        <f t="shared" si="26"/>
        <v>0.49294310863302881</v>
      </c>
      <c r="AA48" s="27">
        <f t="shared" si="26"/>
        <v>0.51266083297834997</v>
      </c>
      <c r="AB48" s="27">
        <f t="shared" si="26"/>
        <v>0.5331672662974839</v>
      </c>
      <c r="AC48" s="27">
        <f t="shared" si="26"/>
        <v>0.5544939569493833</v>
      </c>
      <c r="AD48" s="27">
        <f t="shared" si="26"/>
        <v>0.57667371522735855</v>
      </c>
      <c r="AE48" s="27">
        <f t="shared" si="26"/>
        <v>0.59974066383645297</v>
      </c>
      <c r="AF48" s="27">
        <f t="shared" si="26"/>
        <v>0.62373029038991112</v>
      </c>
      <c r="AG48" s="27">
        <f t="shared" si="26"/>
        <v>0.64867950200550761</v>
      </c>
      <c r="AH48" s="27">
        <f t="shared" si="26"/>
        <v>0.67462668208572785</v>
      </c>
      <c r="AI48" s="27">
        <f t="shared" ref="AI48:BN48" si="27">AI46/$F$9</f>
        <v>0.70161174936915693</v>
      </c>
      <c r="AJ48" s="27">
        <f t="shared" si="27"/>
        <v>0.72967621934392324</v>
      </c>
      <c r="AK48" s="27">
        <f t="shared" si="27"/>
        <v>0.75886326811768012</v>
      </c>
      <c r="AL48" s="27">
        <f t="shared" si="27"/>
        <v>0.7892177988423873</v>
      </c>
      <c r="AM48" s="27">
        <f t="shared" si="27"/>
        <v>0.82078651079608289</v>
      </c>
      <c r="AN48" s="27">
        <f t="shared" si="27"/>
        <v>0.85361797122792626</v>
      </c>
      <c r="AO48" s="27">
        <f t="shared" si="27"/>
        <v>0.88776269007704334</v>
      </c>
      <c r="AP48" s="27">
        <f t="shared" si="27"/>
        <v>0.92327319768012506</v>
      </c>
      <c r="AQ48" s="27">
        <f t="shared" si="27"/>
        <v>0.96020412558733015</v>
      </c>
      <c r="AR48" s="27">
        <f t="shared" si="27"/>
        <v>0.99861229061082335</v>
      </c>
      <c r="AS48" s="27">
        <f t="shared" si="27"/>
        <v>1.0385567822352564</v>
      </c>
      <c r="AT48" s="27">
        <f t="shared" si="27"/>
        <v>1.0800990535246666</v>
      </c>
      <c r="AU48" s="27">
        <f t="shared" si="27"/>
        <v>1.1233030156656532</v>
      </c>
      <c r="AV48" s="27">
        <f t="shared" si="27"/>
        <v>1.1682351362922794</v>
      </c>
      <c r="AW48" s="27">
        <f t="shared" si="27"/>
        <v>1.2149645417439705</v>
      </c>
      <c r="AX48" s="27">
        <f t="shared" si="27"/>
        <v>1.2635631234137294</v>
      </c>
      <c r="AY48" s="27">
        <f t="shared" si="27"/>
        <v>1.3141056483502787</v>
      </c>
      <c r="AZ48" s="27">
        <f t="shared" si="27"/>
        <v>1.3666698742842898</v>
      </c>
      <c r="BA48" s="27">
        <f t="shared" si="27"/>
        <v>1.4213366692556615</v>
      </c>
      <c r="BB48" s="27">
        <f t="shared" si="27"/>
        <v>1.478190136025888</v>
      </c>
      <c r="BC48" s="27">
        <f t="shared" si="27"/>
        <v>1.5373177414669235</v>
      </c>
      <c r="BD48" s="27">
        <f t="shared" si="27"/>
        <v>1.5988104511256005</v>
      </c>
      <c r="BE48" s="27">
        <f t="shared" si="27"/>
        <v>1.6627628691706247</v>
      </c>
      <c r="BF48" s="27">
        <f t="shared" si="27"/>
        <v>1.7292733839374497</v>
      </c>
      <c r="BG48" s="27">
        <f t="shared" si="27"/>
        <v>1.7984443192949477</v>
      </c>
      <c r="BH48" s="27">
        <f t="shared" si="27"/>
        <v>1.8703820920667458</v>
      </c>
      <c r="BI48" s="27">
        <f t="shared" si="27"/>
        <v>1.9451973757494159</v>
      </c>
      <c r="BJ48" s="27">
        <f t="shared" si="27"/>
        <v>2.0230052707793922</v>
      </c>
      <c r="BK48" s="27">
        <f t="shared" si="27"/>
        <v>2.1039254816105681</v>
      </c>
      <c r="BL48" s="27">
        <f t="shared" si="27"/>
        <v>2.1880825008749909</v>
      </c>
      <c r="BM48" s="27">
        <f t="shared" si="27"/>
        <v>2.2756058009099904</v>
      </c>
      <c r="BN48" s="27">
        <f t="shared" si="27"/>
        <v>2.3666300329463903</v>
      </c>
      <c r="BO48" s="27">
        <f t="shared" ref="BO48:BT48" si="28">BO46/$F$9</f>
        <v>2.461295234264246</v>
      </c>
      <c r="BP48" s="27">
        <f t="shared" si="28"/>
        <v>2.559747043634816</v>
      </c>
      <c r="BQ48" s="27">
        <f t="shared" si="28"/>
        <v>2.6621369253802087</v>
      </c>
      <c r="BR48" s="27">
        <f t="shared" si="28"/>
        <v>2.7686224023954176</v>
      </c>
      <c r="BS48" s="27">
        <f t="shared" si="28"/>
        <v>2.8793672984912342</v>
      </c>
      <c r="BT48" s="27">
        <f t="shared" si="28"/>
        <v>2.9945419904308839</v>
      </c>
    </row>
    <row r="49" spans="1:72" ht="15.75" customHeight="1" x14ac:dyDescent="0.2">
      <c r="A49" s="8"/>
      <c r="B49" s="29" t="s">
        <v>54</v>
      </c>
      <c r="C49" s="30">
        <f t="shared" ref="C49:BT49" si="29">C40+C48</f>
        <v>0.28740668351989196</v>
      </c>
      <c r="D49" s="30">
        <f t="shared" si="29"/>
        <v>0.30986864111553913</v>
      </c>
      <c r="E49" s="30">
        <f t="shared" si="29"/>
        <v>0.33326277812933541</v>
      </c>
      <c r="F49" s="30">
        <f t="shared" si="29"/>
        <v>0.35762810595097438</v>
      </c>
      <c r="G49" s="30">
        <f t="shared" si="29"/>
        <v>0.38300528463974876</v>
      </c>
      <c r="H49" s="30">
        <f t="shared" si="29"/>
        <v>0.40943669338452349</v>
      </c>
      <c r="I49" s="30">
        <f t="shared" si="29"/>
        <v>0.4369665040130245</v>
      </c>
      <c r="J49" s="30">
        <f t="shared" si="29"/>
        <v>0.46564075768420649</v>
      </c>
      <c r="K49" s="30">
        <f t="shared" si="29"/>
        <v>0.49550744490345355</v>
      </c>
      <c r="L49" s="30">
        <f t="shared" si="29"/>
        <v>0.52661658900658037</v>
      </c>
      <c r="M49" s="30">
        <f t="shared" si="29"/>
        <v>0.55902033326509348</v>
      </c>
      <c r="N49" s="30">
        <f t="shared" si="29"/>
        <v>0.59277303177200458</v>
      </c>
      <c r="O49" s="30">
        <f t="shared" si="29"/>
        <v>0.62793134427456265</v>
      </c>
      <c r="P49" s="30">
        <f t="shared" si="29"/>
        <v>0.66455433512773177</v>
      </c>
      <c r="Q49" s="30">
        <f t="shared" si="29"/>
        <v>0.7027035765499825</v>
      </c>
      <c r="R49" s="30">
        <f t="shared" si="29"/>
        <v>0.74244325637110609</v>
      </c>
      <c r="S49" s="30">
        <f t="shared" si="29"/>
        <v>0.78384029047025361</v>
      </c>
      <c r="T49" s="30">
        <f t="shared" si="29"/>
        <v>0.82696444011123826</v>
      </c>
      <c r="U49" s="30">
        <f t="shared" si="29"/>
        <v>0.87188843439146613</v>
      </c>
      <c r="V49" s="30">
        <f t="shared" si="29"/>
        <v>0.9186880980305373</v>
      </c>
      <c r="W49" s="30">
        <f t="shared" si="29"/>
        <v>0.96744248473468786</v>
      </c>
      <c r="X49" s="30">
        <f t="shared" si="29"/>
        <v>1.0182340163838877</v>
      </c>
      <c r="Y49" s="30">
        <f t="shared" si="29"/>
        <v>1.0711486282994296</v>
      </c>
      <c r="Z49" s="30">
        <f t="shared" si="29"/>
        <v>1.1262759208615325</v>
      </c>
      <c r="AA49" s="30">
        <f t="shared" si="29"/>
        <v>1.1837093177584876</v>
      </c>
      <c r="AB49" s="30">
        <f t="shared" si="29"/>
        <v>1.2435462311616776</v>
      </c>
      <c r="AC49" s="30">
        <f t="shared" si="29"/>
        <v>1.3058882341339122</v>
      </c>
      <c r="AD49" s="30">
        <f t="shared" si="29"/>
        <v>1.3708412405925516</v>
      </c>
      <c r="AE49" s="30">
        <f t="shared" si="29"/>
        <v>1.4385156931631948</v>
      </c>
      <c r="AF49" s="30">
        <f t="shared" si="29"/>
        <v>1.5090267592750584</v>
      </c>
      <c r="AG49" s="30">
        <f t="shared" si="29"/>
        <v>1.576506709561035</v>
      </c>
      <c r="AH49" s="30">
        <f t="shared" si="29"/>
        <v>1.6395669779434765</v>
      </c>
      <c r="AI49" s="30">
        <f t="shared" si="29"/>
        <v>1.7051496570612157</v>
      </c>
      <c r="AJ49" s="30">
        <f t="shared" si="29"/>
        <v>1.7733556433436641</v>
      </c>
      <c r="AK49" s="30">
        <f t="shared" si="29"/>
        <v>1.8442898690774108</v>
      </c>
      <c r="AL49" s="30">
        <f t="shared" si="29"/>
        <v>1.9180614638405071</v>
      </c>
      <c r="AM49" s="30">
        <f t="shared" si="29"/>
        <v>1.9947839223941277</v>
      </c>
      <c r="AN49" s="30">
        <f t="shared" si="29"/>
        <v>2.0745752792898928</v>
      </c>
      <c r="AO49" s="30">
        <f t="shared" si="29"/>
        <v>2.1575582904614885</v>
      </c>
      <c r="AP49" s="30">
        <f t="shared" si="29"/>
        <v>2.2438606220799482</v>
      </c>
      <c r="AQ49" s="30">
        <f t="shared" si="29"/>
        <v>2.3336150469631463</v>
      </c>
      <c r="AR49" s="30">
        <f t="shared" si="29"/>
        <v>2.4269596488416725</v>
      </c>
      <c r="AS49" s="30">
        <f t="shared" si="29"/>
        <v>2.5240380347953391</v>
      </c>
      <c r="AT49" s="30">
        <f t="shared" si="29"/>
        <v>2.6249995561871531</v>
      </c>
      <c r="AU49" s="30">
        <f t="shared" si="29"/>
        <v>2.7299995384346394</v>
      </c>
      <c r="AV49" s="30">
        <f t="shared" si="29"/>
        <v>2.8391995199720244</v>
      </c>
      <c r="AW49" s="30">
        <f t="shared" si="29"/>
        <v>2.9527675007709062</v>
      </c>
      <c r="AX49" s="30">
        <f t="shared" si="29"/>
        <v>3.0708782008017423</v>
      </c>
      <c r="AY49" s="30">
        <f t="shared" si="29"/>
        <v>3.193713328833812</v>
      </c>
      <c r="AZ49" s="30">
        <f t="shared" si="29"/>
        <v>3.3214618619871645</v>
      </c>
      <c r="BA49" s="30">
        <f t="shared" si="29"/>
        <v>3.454320336466651</v>
      </c>
      <c r="BB49" s="30">
        <f t="shared" si="29"/>
        <v>3.5924931499253177</v>
      </c>
      <c r="BC49" s="30">
        <f t="shared" si="29"/>
        <v>3.7361928759223302</v>
      </c>
      <c r="BD49" s="30">
        <f t="shared" si="29"/>
        <v>3.8856405909592242</v>
      </c>
      <c r="BE49" s="30">
        <f t="shared" si="29"/>
        <v>4.041066214597592</v>
      </c>
      <c r="BF49" s="30">
        <f t="shared" si="29"/>
        <v>4.2027088631814964</v>
      </c>
      <c r="BG49" s="30">
        <f t="shared" si="29"/>
        <v>4.3708172177087565</v>
      </c>
      <c r="BH49" s="30">
        <f t="shared" si="29"/>
        <v>4.5456499064171076</v>
      </c>
      <c r="BI49" s="30">
        <f t="shared" si="29"/>
        <v>4.7274759026737918</v>
      </c>
      <c r="BJ49" s="30">
        <f t="shared" si="29"/>
        <v>4.9165749387807427</v>
      </c>
      <c r="BK49" s="30">
        <f t="shared" si="29"/>
        <v>5.1132379363319735</v>
      </c>
      <c r="BL49" s="30">
        <f t="shared" si="29"/>
        <v>5.317767453785252</v>
      </c>
      <c r="BM49" s="30">
        <f t="shared" si="29"/>
        <v>5.5304781519366619</v>
      </c>
      <c r="BN49" s="30">
        <f t="shared" si="29"/>
        <v>5.7516972780141291</v>
      </c>
      <c r="BO49" s="30">
        <f t="shared" si="29"/>
        <v>5.9817651691346931</v>
      </c>
      <c r="BP49" s="30">
        <f t="shared" si="29"/>
        <v>6.2210357759000825</v>
      </c>
      <c r="BQ49" s="30">
        <f t="shared" si="29"/>
        <v>6.4698772069360846</v>
      </c>
      <c r="BR49" s="30">
        <f t="shared" si="29"/>
        <v>6.7286722952135305</v>
      </c>
      <c r="BS49" s="30">
        <f t="shared" si="29"/>
        <v>6.9978191870220705</v>
      </c>
      <c r="BT49" s="30">
        <f t="shared" si="29"/>
        <v>7.2777319545029542</v>
      </c>
    </row>
    <row r="50" spans="1:72" ht="15.75" customHeight="1" x14ac:dyDescent="0.2"/>
    <row r="51" spans="1:72" ht="15.75" customHeight="1" x14ac:dyDescent="0.2"/>
    <row r="52" spans="1:72" ht="15.75" customHeight="1" x14ac:dyDescent="0.2">
      <c r="B52" s="21" t="s">
        <v>58</v>
      </c>
      <c r="C52" s="9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</row>
    <row r="53" spans="1:72" ht="15.75" customHeight="1" x14ac:dyDescent="0.2">
      <c r="B53" s="3" t="s">
        <v>59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</row>
    <row r="54" spans="1:72" ht="15.75" customHeight="1" x14ac:dyDescent="0.2">
      <c r="B54" s="34" t="s">
        <v>60</v>
      </c>
      <c r="C54" s="25">
        <f t="shared" ref="C54:BT54" si="30">C18-C37</f>
        <v>13906.18356561886</v>
      </c>
      <c r="D54" s="25">
        <f t="shared" si="30"/>
        <v>13694.832590404007</v>
      </c>
      <c r="E54" s="25">
        <f t="shared" si="30"/>
        <v>13472.668498177933</v>
      </c>
      <c r="F54" s="25">
        <f t="shared" si="30"/>
        <v>13239.13806935247</v>
      </c>
      <c r="G54" s="25">
        <f t="shared" si="30"/>
        <v>12993.659780575093</v>
      </c>
      <c r="H54" s="25">
        <f t="shared" si="30"/>
        <v>12735.622356655163</v>
      </c>
      <c r="I54" s="25">
        <f t="shared" si="30"/>
        <v>12464.38324840297</v>
      </c>
      <c r="J54" s="25">
        <f t="shared" si="30"/>
        <v>12179.267032592819</v>
      </c>
      <c r="K54" s="25">
        <f t="shared" si="30"/>
        <v>11879.563730065012</v>
      </c>
      <c r="L54" s="25">
        <f t="shared" si="30"/>
        <v>11564.527037778404</v>
      </c>
      <c r="M54" s="25">
        <f t="shared" si="30"/>
        <v>11233.372470412054</v>
      </c>
      <c r="N54" s="25">
        <f t="shared" si="30"/>
        <v>10885.275406887027</v>
      </c>
      <c r="O54" s="25">
        <f t="shared" si="30"/>
        <v>10519.369036945049</v>
      </c>
      <c r="P54" s="25">
        <f t="shared" si="30"/>
        <v>10134.74220266979</v>
      </c>
      <c r="Q54" s="25">
        <f t="shared" si="30"/>
        <v>9730.4371295766905</v>
      </c>
      <c r="R54" s="25">
        <f t="shared" si="30"/>
        <v>9305.4470416210534</v>
      </c>
      <c r="S54" s="25">
        <f t="shared" si="30"/>
        <v>8858.7136541846558</v>
      </c>
      <c r="T54" s="25">
        <f t="shared" si="30"/>
        <v>8389.1245387998351</v>
      </c>
      <c r="U54" s="25">
        <f t="shared" si="30"/>
        <v>7895.5103530473425</v>
      </c>
      <c r="V54" s="25">
        <f t="shared" si="30"/>
        <v>7376.6419287303579</v>
      </c>
      <c r="W54" s="25">
        <f t="shared" si="30"/>
        <v>6831.2272110745253</v>
      </c>
      <c r="X54" s="25">
        <f t="shared" si="30"/>
        <v>6257.9080413306656</v>
      </c>
      <c r="Y54" s="25">
        <f t="shared" si="30"/>
        <v>5655.2567747708381</v>
      </c>
      <c r="Z54" s="25">
        <f t="shared" si="30"/>
        <v>5021.7727256528742</v>
      </c>
      <c r="AA54" s="25">
        <f t="shared" si="30"/>
        <v>4355.8784303044085</v>
      </c>
      <c r="AB54" s="25">
        <f t="shared" si="30"/>
        <v>3655.9157190170517</v>
      </c>
      <c r="AC54" s="25">
        <f t="shared" si="30"/>
        <v>2920.1415869740304</v>
      </c>
      <c r="AD54" s="25">
        <f t="shared" si="30"/>
        <v>2146.7238539231621</v>
      </c>
      <c r="AE54" s="25">
        <f t="shared" si="30"/>
        <v>1333.7366017942149</v>
      </c>
      <c r="AF54" s="25">
        <f t="shared" si="30"/>
        <v>479.15537889250481</v>
      </c>
      <c r="AG54" s="25">
        <f t="shared" si="30"/>
        <v>0</v>
      </c>
      <c r="AH54" s="25">
        <f t="shared" si="30"/>
        <v>0</v>
      </c>
      <c r="AI54" s="25">
        <f t="shared" si="30"/>
        <v>0</v>
      </c>
      <c r="AJ54" s="25">
        <f t="shared" si="30"/>
        <v>0</v>
      </c>
      <c r="AK54" s="25">
        <f t="shared" si="30"/>
        <v>0</v>
      </c>
      <c r="AL54" s="25">
        <f t="shared" si="30"/>
        <v>0</v>
      </c>
      <c r="AM54" s="25">
        <f t="shared" si="30"/>
        <v>0</v>
      </c>
      <c r="AN54" s="25">
        <f t="shared" si="30"/>
        <v>0</v>
      </c>
      <c r="AO54" s="25">
        <f t="shared" si="30"/>
        <v>0</v>
      </c>
      <c r="AP54" s="25">
        <f t="shared" si="30"/>
        <v>0</v>
      </c>
      <c r="AQ54" s="25">
        <f t="shared" si="30"/>
        <v>0</v>
      </c>
      <c r="AR54" s="25">
        <f t="shared" si="30"/>
        <v>0</v>
      </c>
      <c r="AS54" s="25">
        <f t="shared" si="30"/>
        <v>0</v>
      </c>
      <c r="AT54" s="25">
        <f t="shared" si="30"/>
        <v>0</v>
      </c>
      <c r="AU54" s="25">
        <f t="shared" si="30"/>
        <v>0</v>
      </c>
      <c r="AV54" s="25">
        <f t="shared" si="30"/>
        <v>0</v>
      </c>
      <c r="AW54" s="25">
        <f t="shared" si="30"/>
        <v>0</v>
      </c>
      <c r="AX54" s="25">
        <f t="shared" si="30"/>
        <v>0</v>
      </c>
      <c r="AY54" s="25">
        <f t="shared" si="30"/>
        <v>0</v>
      </c>
      <c r="AZ54" s="25">
        <f t="shared" si="30"/>
        <v>0</v>
      </c>
      <c r="BA54" s="25">
        <f t="shared" si="30"/>
        <v>0</v>
      </c>
      <c r="BB54" s="25">
        <f t="shared" si="30"/>
        <v>0</v>
      </c>
      <c r="BC54" s="25">
        <f t="shared" si="30"/>
        <v>0</v>
      </c>
      <c r="BD54" s="25">
        <f t="shared" si="30"/>
        <v>0</v>
      </c>
      <c r="BE54" s="25">
        <f t="shared" si="30"/>
        <v>0</v>
      </c>
      <c r="BF54" s="25">
        <f t="shared" si="30"/>
        <v>0</v>
      </c>
      <c r="BG54" s="25">
        <f t="shared" si="30"/>
        <v>0</v>
      </c>
      <c r="BH54" s="25">
        <f t="shared" si="30"/>
        <v>0</v>
      </c>
      <c r="BI54" s="25">
        <f t="shared" si="30"/>
        <v>0</v>
      </c>
      <c r="BJ54" s="25">
        <f t="shared" si="30"/>
        <v>0</v>
      </c>
      <c r="BK54" s="25">
        <f t="shared" si="30"/>
        <v>0</v>
      </c>
      <c r="BL54" s="25">
        <f t="shared" si="30"/>
        <v>0</v>
      </c>
      <c r="BM54" s="25">
        <f t="shared" si="30"/>
        <v>0</v>
      </c>
      <c r="BN54" s="25">
        <f t="shared" si="30"/>
        <v>0</v>
      </c>
      <c r="BO54" s="25">
        <f t="shared" si="30"/>
        <v>0</v>
      </c>
      <c r="BP54" s="25">
        <f t="shared" si="30"/>
        <v>0</v>
      </c>
      <c r="BQ54" s="25">
        <f t="shared" si="30"/>
        <v>0</v>
      </c>
      <c r="BR54" s="25">
        <f t="shared" si="30"/>
        <v>0</v>
      </c>
      <c r="BS54" s="25">
        <f t="shared" si="30"/>
        <v>0</v>
      </c>
      <c r="BT54" s="25">
        <f t="shared" si="30"/>
        <v>0</v>
      </c>
    </row>
    <row r="55" spans="1:72" ht="15.75" customHeight="1" x14ac:dyDescent="0.2">
      <c r="A55" s="8"/>
      <c r="B55" s="34" t="s">
        <v>61</v>
      </c>
      <c r="C55" s="25">
        <f t="shared" ref="C55:BT55" si="31">C19</f>
        <v>1623.3485879887048</v>
      </c>
      <c r="D55" s="25">
        <f t="shared" si="31"/>
        <v>1688.282531508253</v>
      </c>
      <c r="E55" s="25">
        <f t="shared" si="31"/>
        <v>1755.8138327685831</v>
      </c>
      <c r="F55" s="25">
        <f t="shared" si="31"/>
        <v>1826.0463860793266</v>
      </c>
      <c r="G55" s="25">
        <f t="shared" si="31"/>
        <v>1899.0882415224996</v>
      </c>
      <c r="H55" s="25">
        <f t="shared" si="31"/>
        <v>1975.0517711833998</v>
      </c>
      <c r="I55" s="25">
        <f t="shared" si="31"/>
        <v>2054.0538420307357</v>
      </c>
      <c r="J55" s="25">
        <f t="shared" si="31"/>
        <v>2136.2159957119652</v>
      </c>
      <c r="K55" s="25">
        <f t="shared" si="31"/>
        <v>2221.6646355404437</v>
      </c>
      <c r="L55" s="25">
        <f t="shared" si="31"/>
        <v>2310.5312209620615</v>
      </c>
      <c r="M55" s="25">
        <f t="shared" si="31"/>
        <v>2402.9524698005439</v>
      </c>
      <c r="N55" s="25">
        <f t="shared" si="31"/>
        <v>2499.0705685925659</v>
      </c>
      <c r="O55" s="25">
        <f t="shared" si="31"/>
        <v>2599.0333913362688</v>
      </c>
      <c r="P55" s="25">
        <f t="shared" si="31"/>
        <v>2702.9947269897198</v>
      </c>
      <c r="Q55" s="25">
        <f t="shared" si="31"/>
        <v>2811.1145160693086</v>
      </c>
      <c r="R55" s="25">
        <f t="shared" si="31"/>
        <v>2923.5590967120811</v>
      </c>
      <c r="S55" s="25">
        <f t="shared" si="31"/>
        <v>3040.5014605805645</v>
      </c>
      <c r="T55" s="25">
        <f t="shared" si="31"/>
        <v>3162.1215190037874</v>
      </c>
      <c r="U55" s="25">
        <f t="shared" si="31"/>
        <v>3288.606379763939</v>
      </c>
      <c r="V55" s="25">
        <f t="shared" si="31"/>
        <v>3420.1506349544966</v>
      </c>
      <c r="W55" s="25">
        <f t="shared" si="31"/>
        <v>3556.9566603526764</v>
      </c>
      <c r="X55" s="25">
        <f t="shared" si="31"/>
        <v>3699.2349267667837</v>
      </c>
      <c r="Y55" s="25">
        <f t="shared" si="31"/>
        <v>3847.2043238374554</v>
      </c>
      <c r="Z55" s="25">
        <f t="shared" si="31"/>
        <v>4001.0924967909536</v>
      </c>
      <c r="AA55" s="25">
        <f t="shared" si="31"/>
        <v>4161.1361966625918</v>
      </c>
      <c r="AB55" s="25">
        <f t="shared" si="31"/>
        <v>4327.5816445290957</v>
      </c>
      <c r="AC55" s="25">
        <f t="shared" si="31"/>
        <v>4500.6849103102595</v>
      </c>
      <c r="AD55" s="25">
        <f t="shared" si="31"/>
        <v>4680.7123067226703</v>
      </c>
      <c r="AE55" s="25">
        <f t="shared" si="31"/>
        <v>4867.9407989915771</v>
      </c>
      <c r="AF55" s="25">
        <f t="shared" si="31"/>
        <v>5062.65843095124</v>
      </c>
      <c r="AG55" s="25">
        <f t="shared" si="31"/>
        <v>5265.16476818929</v>
      </c>
      <c r="AH55" s="25">
        <f t="shared" si="31"/>
        <v>5475.7713589168616</v>
      </c>
      <c r="AI55" s="25">
        <f t="shared" si="31"/>
        <v>5694.8022132735359</v>
      </c>
      <c r="AJ55" s="25">
        <f t="shared" si="31"/>
        <v>5922.5943018044773</v>
      </c>
      <c r="AK55" s="25">
        <f t="shared" si="31"/>
        <v>6159.4980738766562</v>
      </c>
      <c r="AL55" s="25">
        <f t="shared" si="31"/>
        <v>6405.8779968317231</v>
      </c>
      <c r="AM55" s="25">
        <f t="shared" si="31"/>
        <v>6662.1131167049925</v>
      </c>
      <c r="AN55" s="25">
        <f t="shared" si="31"/>
        <v>6928.5976413731923</v>
      </c>
      <c r="AO55" s="25">
        <f t="shared" si="31"/>
        <v>7205.7415470281203</v>
      </c>
      <c r="AP55" s="25">
        <f t="shared" si="31"/>
        <v>7493.9712089092454</v>
      </c>
      <c r="AQ55" s="25">
        <f t="shared" si="31"/>
        <v>7793.7300572656159</v>
      </c>
      <c r="AR55" s="25">
        <f t="shared" si="31"/>
        <v>8105.4792595562412</v>
      </c>
      <c r="AS55" s="25">
        <f t="shared" si="31"/>
        <v>8429.6984299384912</v>
      </c>
      <c r="AT55" s="25">
        <f t="shared" si="31"/>
        <v>8766.8863671360305</v>
      </c>
      <c r="AU55" s="25">
        <f t="shared" si="31"/>
        <v>9117.5618218214713</v>
      </c>
      <c r="AV55" s="25">
        <f t="shared" si="31"/>
        <v>9482.2642946943306</v>
      </c>
      <c r="AW55" s="25">
        <f t="shared" si="31"/>
        <v>9861.5548664821035</v>
      </c>
      <c r="AX55" s="25">
        <f t="shared" si="31"/>
        <v>10256.017061141389</v>
      </c>
      <c r="AY55" s="25">
        <f t="shared" si="31"/>
        <v>10666.257743587044</v>
      </c>
      <c r="AZ55" s="25">
        <f t="shared" si="31"/>
        <v>11092.908053330526</v>
      </c>
      <c r="BA55" s="25">
        <f t="shared" si="31"/>
        <v>11536.624375463747</v>
      </c>
      <c r="BB55" s="25">
        <f t="shared" si="31"/>
        <v>11998.089350482298</v>
      </c>
      <c r="BC55" s="25">
        <f t="shared" si="31"/>
        <v>12478.012924501591</v>
      </c>
      <c r="BD55" s="25">
        <f t="shared" si="31"/>
        <v>12977.133441481654</v>
      </c>
      <c r="BE55" s="25">
        <f t="shared" si="31"/>
        <v>13496.21877914092</v>
      </c>
      <c r="BF55" s="25">
        <f t="shared" si="31"/>
        <v>14036.067530306556</v>
      </c>
      <c r="BG55" s="25">
        <f t="shared" si="31"/>
        <v>14597.51023151882</v>
      </c>
      <c r="BH55" s="25">
        <f t="shared" si="31"/>
        <v>15181.410640779573</v>
      </c>
      <c r="BI55" s="25">
        <f t="shared" si="31"/>
        <v>15788.667066410757</v>
      </c>
      <c r="BJ55" s="25">
        <f t="shared" si="31"/>
        <v>16420.213749067188</v>
      </c>
      <c r="BK55" s="25">
        <f t="shared" si="31"/>
        <v>17077.022299029875</v>
      </c>
      <c r="BL55" s="25">
        <f t="shared" si="31"/>
        <v>17760.103190991071</v>
      </c>
      <c r="BM55" s="25">
        <f t="shared" si="31"/>
        <v>18470.507318630713</v>
      </c>
      <c r="BN55" s="25">
        <f t="shared" si="31"/>
        <v>19209.327611375942</v>
      </c>
      <c r="BO55" s="25">
        <f t="shared" si="31"/>
        <v>19977.700715830979</v>
      </c>
      <c r="BP55" s="25">
        <f t="shared" si="31"/>
        <v>20776.808744464219</v>
      </c>
      <c r="BQ55" s="25">
        <f t="shared" si="31"/>
        <v>21607.881094242788</v>
      </c>
      <c r="BR55" s="25">
        <f t="shared" si="31"/>
        <v>22472.196338012502</v>
      </c>
      <c r="BS55" s="25">
        <f t="shared" si="31"/>
        <v>23371.084191533002</v>
      </c>
      <c r="BT55" s="25">
        <f t="shared" si="31"/>
        <v>24305.927559194322</v>
      </c>
    </row>
    <row r="56" spans="1:72" ht="15.75" customHeight="1" x14ac:dyDescent="0.2">
      <c r="B56" s="34" t="s">
        <v>20</v>
      </c>
      <c r="C56" s="25">
        <f t="shared" ref="C56:BT56" si="32">C27*12</f>
        <v>3432</v>
      </c>
      <c r="D56" s="25">
        <f t="shared" si="32"/>
        <v>3569.2799999999997</v>
      </c>
      <c r="E56" s="25">
        <f t="shared" si="32"/>
        <v>3712.0511999999999</v>
      </c>
      <c r="F56" s="25">
        <f t="shared" si="32"/>
        <v>3860.5332480000006</v>
      </c>
      <c r="G56" s="25">
        <f t="shared" si="32"/>
        <v>4014.9545779200007</v>
      </c>
      <c r="H56" s="25">
        <f t="shared" si="32"/>
        <v>4175.5527610368008</v>
      </c>
      <c r="I56" s="25">
        <f t="shared" si="32"/>
        <v>4342.5748714782731</v>
      </c>
      <c r="J56" s="25">
        <f t="shared" si="32"/>
        <v>4516.2778663374047</v>
      </c>
      <c r="K56" s="25">
        <f t="shared" si="32"/>
        <v>4696.9289809909005</v>
      </c>
      <c r="L56" s="25">
        <f t="shared" si="32"/>
        <v>4884.8061402305375</v>
      </c>
      <c r="M56" s="25">
        <f t="shared" si="32"/>
        <v>5080.1983858397589</v>
      </c>
      <c r="N56" s="25">
        <f t="shared" si="32"/>
        <v>5283.406321273349</v>
      </c>
      <c r="O56" s="25">
        <f t="shared" si="32"/>
        <v>5494.7425741242841</v>
      </c>
      <c r="P56" s="25">
        <f t="shared" si="32"/>
        <v>5714.5322770892553</v>
      </c>
      <c r="Q56" s="25">
        <f t="shared" si="32"/>
        <v>5943.1135681728265</v>
      </c>
      <c r="R56" s="25">
        <f t="shared" si="32"/>
        <v>6180.8381108997382</v>
      </c>
      <c r="S56" s="25">
        <f t="shared" si="32"/>
        <v>6428.0716353357293</v>
      </c>
      <c r="T56" s="25">
        <f t="shared" si="32"/>
        <v>6685.1945007491577</v>
      </c>
      <c r="U56" s="25">
        <f t="shared" si="32"/>
        <v>6952.6022807791232</v>
      </c>
      <c r="V56" s="25">
        <f t="shared" si="32"/>
        <v>7230.7063720102888</v>
      </c>
      <c r="W56" s="25">
        <f t="shared" si="32"/>
        <v>7519.9346268907002</v>
      </c>
      <c r="X56" s="25">
        <f t="shared" si="32"/>
        <v>7820.7320119663291</v>
      </c>
      <c r="Y56" s="25">
        <f t="shared" si="32"/>
        <v>8133.5612924449815</v>
      </c>
      <c r="Z56" s="25">
        <f t="shared" si="32"/>
        <v>8458.9037441427809</v>
      </c>
      <c r="AA56" s="25">
        <f t="shared" si="32"/>
        <v>8797.2598939084928</v>
      </c>
      <c r="AB56" s="25">
        <f t="shared" si="32"/>
        <v>9149.1502896648326</v>
      </c>
      <c r="AC56" s="25">
        <f t="shared" si="32"/>
        <v>9515.1163012514262</v>
      </c>
      <c r="AD56" s="25">
        <f t="shared" si="32"/>
        <v>9895.7209533014848</v>
      </c>
      <c r="AE56" s="25">
        <f t="shared" si="32"/>
        <v>10291.549791433545</v>
      </c>
      <c r="AF56" s="25">
        <f t="shared" si="32"/>
        <v>10703.211783090886</v>
      </c>
      <c r="AG56" s="25">
        <f t="shared" si="32"/>
        <v>11131.340254414523</v>
      </c>
      <c r="AH56" s="25">
        <f t="shared" si="32"/>
        <v>11576.593864591105</v>
      </c>
      <c r="AI56" s="25">
        <f t="shared" si="32"/>
        <v>12039.657619174748</v>
      </c>
      <c r="AJ56" s="25">
        <f t="shared" si="32"/>
        <v>12521.24392394174</v>
      </c>
      <c r="AK56" s="25">
        <f t="shared" si="32"/>
        <v>13022.093680899408</v>
      </c>
      <c r="AL56" s="25">
        <f t="shared" si="32"/>
        <v>13542.977428135386</v>
      </c>
      <c r="AM56" s="25">
        <f t="shared" si="32"/>
        <v>14084.696525260801</v>
      </c>
      <c r="AN56" s="25">
        <f t="shared" si="32"/>
        <v>14648.084386271235</v>
      </c>
      <c r="AO56" s="25">
        <f t="shared" si="32"/>
        <v>15234.007761722085</v>
      </c>
      <c r="AP56" s="25">
        <f t="shared" si="32"/>
        <v>15843.368072190968</v>
      </c>
      <c r="AQ56" s="25">
        <f t="shared" si="32"/>
        <v>16477.102795078608</v>
      </c>
      <c r="AR56" s="25">
        <f t="shared" si="32"/>
        <v>17136.18690688175</v>
      </c>
      <c r="AS56" s="25">
        <f t="shared" si="32"/>
        <v>17821.634383157023</v>
      </c>
      <c r="AT56" s="25">
        <f t="shared" si="32"/>
        <v>18534.499758483304</v>
      </c>
      <c r="AU56" s="25">
        <f t="shared" si="32"/>
        <v>19275.879748822641</v>
      </c>
      <c r="AV56" s="25">
        <f t="shared" si="32"/>
        <v>20046.914938775546</v>
      </c>
      <c r="AW56" s="25">
        <f t="shared" si="32"/>
        <v>20848.791536326567</v>
      </c>
      <c r="AX56" s="25">
        <f t="shared" si="32"/>
        <v>21682.74319777963</v>
      </c>
      <c r="AY56" s="25">
        <f t="shared" si="32"/>
        <v>22550.052925690816</v>
      </c>
      <c r="AZ56" s="25">
        <f t="shared" si="32"/>
        <v>23452.05504271845</v>
      </c>
      <c r="BA56" s="25">
        <f t="shared" si="32"/>
        <v>24390.137244427191</v>
      </c>
      <c r="BB56" s="25">
        <f t="shared" si="32"/>
        <v>25365.742734204279</v>
      </c>
      <c r="BC56" s="25">
        <f t="shared" si="32"/>
        <v>26380.372443572451</v>
      </c>
      <c r="BD56" s="25">
        <f t="shared" si="32"/>
        <v>27435.587341315346</v>
      </c>
      <c r="BE56" s="25">
        <f t="shared" si="32"/>
        <v>28533.010834967965</v>
      </c>
      <c r="BF56" s="25">
        <f t="shared" si="32"/>
        <v>29674.331268366681</v>
      </c>
      <c r="BG56" s="25">
        <f t="shared" si="32"/>
        <v>30861.304519101352</v>
      </c>
      <c r="BH56" s="25">
        <f t="shared" si="32"/>
        <v>32095.756699865404</v>
      </c>
      <c r="BI56" s="25">
        <f t="shared" si="32"/>
        <v>33379.586967860021</v>
      </c>
      <c r="BJ56" s="25">
        <f t="shared" si="32"/>
        <v>34714.770446574417</v>
      </c>
      <c r="BK56" s="25">
        <f t="shared" si="32"/>
        <v>36103.361264437401</v>
      </c>
      <c r="BL56" s="25">
        <f t="shared" si="32"/>
        <v>37547.495715014898</v>
      </c>
      <c r="BM56" s="25">
        <f t="shared" si="32"/>
        <v>39049.395543615494</v>
      </c>
      <c r="BN56" s="25">
        <f t="shared" si="32"/>
        <v>40611.371365360115</v>
      </c>
      <c r="BO56" s="25">
        <f t="shared" si="32"/>
        <v>42235.826219974522</v>
      </c>
      <c r="BP56" s="25">
        <f t="shared" si="32"/>
        <v>43925.259268773501</v>
      </c>
      <c r="BQ56" s="25">
        <f t="shared" si="32"/>
        <v>45682.269639524449</v>
      </c>
      <c r="BR56" s="25">
        <f t="shared" si="32"/>
        <v>47509.560425105425</v>
      </c>
      <c r="BS56" s="25">
        <f t="shared" si="32"/>
        <v>49409.942842109638</v>
      </c>
      <c r="BT56" s="25">
        <f t="shared" si="32"/>
        <v>51386.340555794028</v>
      </c>
    </row>
    <row r="57" spans="1:72" ht="15.75" customHeight="1" x14ac:dyDescent="0.2">
      <c r="B57" s="34" t="s">
        <v>62</v>
      </c>
      <c r="C57" s="25">
        <f t="shared" ref="C57:AH57" si="33">($F$7*(1-$L$5))/27.5</f>
        <v>8527.2727272727261</v>
      </c>
      <c r="D57" s="25">
        <f t="shared" si="33"/>
        <v>8527.2727272727261</v>
      </c>
      <c r="E57" s="25">
        <f t="shared" si="33"/>
        <v>8527.2727272727261</v>
      </c>
      <c r="F57" s="25">
        <f t="shared" si="33"/>
        <v>8527.2727272727261</v>
      </c>
      <c r="G57" s="25">
        <f t="shared" si="33"/>
        <v>8527.2727272727261</v>
      </c>
      <c r="H57" s="25">
        <f t="shared" si="33"/>
        <v>8527.2727272727261</v>
      </c>
      <c r="I57" s="25">
        <f t="shared" si="33"/>
        <v>8527.2727272727261</v>
      </c>
      <c r="J57" s="25">
        <f t="shared" si="33"/>
        <v>8527.2727272727261</v>
      </c>
      <c r="K57" s="25">
        <f t="shared" si="33"/>
        <v>8527.2727272727261</v>
      </c>
      <c r="L57" s="25">
        <f t="shared" si="33"/>
        <v>8527.2727272727261</v>
      </c>
      <c r="M57" s="25">
        <f t="shared" si="33"/>
        <v>8527.2727272727261</v>
      </c>
      <c r="N57" s="25">
        <f t="shared" si="33"/>
        <v>8527.2727272727261</v>
      </c>
      <c r="O57" s="25">
        <f t="shared" si="33"/>
        <v>8527.2727272727261</v>
      </c>
      <c r="P57" s="25">
        <f t="shared" si="33"/>
        <v>8527.2727272727261</v>
      </c>
      <c r="Q57" s="25">
        <f t="shared" si="33"/>
        <v>8527.2727272727261</v>
      </c>
      <c r="R57" s="25">
        <f t="shared" si="33"/>
        <v>8527.2727272727261</v>
      </c>
      <c r="S57" s="25">
        <f t="shared" si="33"/>
        <v>8527.2727272727261</v>
      </c>
      <c r="T57" s="25">
        <f t="shared" si="33"/>
        <v>8527.2727272727261</v>
      </c>
      <c r="U57" s="25">
        <f t="shared" si="33"/>
        <v>8527.2727272727261</v>
      </c>
      <c r="V57" s="25">
        <f t="shared" si="33"/>
        <v>8527.2727272727261</v>
      </c>
      <c r="W57" s="25">
        <f t="shared" si="33"/>
        <v>8527.2727272727261</v>
      </c>
      <c r="X57" s="25">
        <f t="shared" si="33"/>
        <v>8527.2727272727261</v>
      </c>
      <c r="Y57" s="25">
        <f t="shared" si="33"/>
        <v>8527.2727272727261</v>
      </c>
      <c r="Z57" s="25">
        <f t="shared" si="33"/>
        <v>8527.2727272727261</v>
      </c>
      <c r="AA57" s="25">
        <f t="shared" si="33"/>
        <v>8527.2727272727261</v>
      </c>
      <c r="AB57" s="25">
        <f t="shared" si="33"/>
        <v>8527.2727272727261</v>
      </c>
      <c r="AC57" s="25">
        <f t="shared" si="33"/>
        <v>8527.2727272727261</v>
      </c>
      <c r="AD57" s="25">
        <f t="shared" si="33"/>
        <v>8527.2727272727261</v>
      </c>
      <c r="AE57" s="25">
        <f t="shared" si="33"/>
        <v>8527.2727272727261</v>
      </c>
      <c r="AF57" s="25">
        <f t="shared" si="33"/>
        <v>8527.2727272727261</v>
      </c>
      <c r="AG57" s="25">
        <f t="shared" si="33"/>
        <v>8527.2727272727261</v>
      </c>
      <c r="AH57" s="25">
        <f t="shared" si="33"/>
        <v>8527.2727272727261</v>
      </c>
      <c r="AI57" s="25">
        <f t="shared" ref="AI57:BN57" si="34">($F$7*(1-$L$5))/27.5</f>
        <v>8527.2727272727261</v>
      </c>
      <c r="AJ57" s="25">
        <f t="shared" si="34"/>
        <v>8527.2727272727261</v>
      </c>
      <c r="AK57" s="25">
        <f t="shared" si="34"/>
        <v>8527.2727272727261</v>
      </c>
      <c r="AL57" s="25">
        <f t="shared" si="34"/>
        <v>8527.2727272727261</v>
      </c>
      <c r="AM57" s="25">
        <f t="shared" si="34"/>
        <v>8527.2727272727261</v>
      </c>
      <c r="AN57" s="25">
        <f t="shared" si="34"/>
        <v>8527.2727272727261</v>
      </c>
      <c r="AO57" s="25">
        <f t="shared" si="34"/>
        <v>8527.2727272727261</v>
      </c>
      <c r="AP57" s="25">
        <f t="shared" si="34"/>
        <v>8527.2727272727261</v>
      </c>
      <c r="AQ57" s="25">
        <f t="shared" si="34"/>
        <v>8527.2727272727261</v>
      </c>
      <c r="AR57" s="25">
        <f t="shared" si="34"/>
        <v>8527.2727272727261</v>
      </c>
      <c r="AS57" s="25">
        <f t="shared" si="34"/>
        <v>8527.2727272727261</v>
      </c>
      <c r="AT57" s="25">
        <f t="shared" si="34"/>
        <v>8527.2727272727261</v>
      </c>
      <c r="AU57" s="25">
        <f t="shared" si="34"/>
        <v>8527.2727272727261</v>
      </c>
      <c r="AV57" s="25">
        <f t="shared" si="34"/>
        <v>8527.2727272727261</v>
      </c>
      <c r="AW57" s="25">
        <f t="shared" si="34"/>
        <v>8527.2727272727261</v>
      </c>
      <c r="AX57" s="25">
        <f t="shared" si="34"/>
        <v>8527.2727272727261</v>
      </c>
      <c r="AY57" s="25">
        <f t="shared" si="34"/>
        <v>8527.2727272727261</v>
      </c>
      <c r="AZ57" s="25">
        <f t="shared" si="34"/>
        <v>8527.2727272727261</v>
      </c>
      <c r="BA57" s="25">
        <f t="shared" si="34"/>
        <v>8527.2727272727261</v>
      </c>
      <c r="BB57" s="25">
        <f t="shared" si="34"/>
        <v>8527.2727272727261</v>
      </c>
      <c r="BC57" s="25">
        <f t="shared" si="34"/>
        <v>8527.2727272727261</v>
      </c>
      <c r="BD57" s="25">
        <f t="shared" si="34"/>
        <v>8527.2727272727261</v>
      </c>
      <c r="BE57" s="25">
        <f t="shared" si="34"/>
        <v>8527.2727272727261</v>
      </c>
      <c r="BF57" s="25">
        <f t="shared" si="34"/>
        <v>8527.2727272727261</v>
      </c>
      <c r="BG57" s="25">
        <f t="shared" si="34"/>
        <v>8527.2727272727261</v>
      </c>
      <c r="BH57" s="25">
        <f t="shared" si="34"/>
        <v>8527.2727272727261</v>
      </c>
      <c r="BI57" s="25">
        <f t="shared" si="34"/>
        <v>8527.2727272727261</v>
      </c>
      <c r="BJ57" s="25">
        <f t="shared" si="34"/>
        <v>8527.2727272727261</v>
      </c>
      <c r="BK57" s="25">
        <f t="shared" si="34"/>
        <v>8527.2727272727261</v>
      </c>
      <c r="BL57" s="25">
        <f t="shared" si="34"/>
        <v>8527.2727272727261</v>
      </c>
      <c r="BM57" s="25">
        <f t="shared" si="34"/>
        <v>8527.2727272727261</v>
      </c>
      <c r="BN57" s="25">
        <f t="shared" si="34"/>
        <v>8527.2727272727261</v>
      </c>
      <c r="BO57" s="25">
        <f t="shared" ref="BO57:BT57" si="35">($F$7*(1-$L$5))/27.5</f>
        <v>8527.2727272727261</v>
      </c>
      <c r="BP57" s="25">
        <f t="shared" si="35"/>
        <v>8527.2727272727261</v>
      </c>
      <c r="BQ57" s="25">
        <f t="shared" si="35"/>
        <v>8527.2727272727261</v>
      </c>
      <c r="BR57" s="25">
        <f t="shared" si="35"/>
        <v>8527.2727272727261</v>
      </c>
      <c r="BS57" s="25">
        <f t="shared" si="35"/>
        <v>8527.2727272727261</v>
      </c>
      <c r="BT57" s="25">
        <f t="shared" si="35"/>
        <v>8527.2727272727261</v>
      </c>
    </row>
    <row r="58" spans="1:72" ht="15.75" customHeight="1" x14ac:dyDescent="0.2">
      <c r="B58" s="8" t="s">
        <v>63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</row>
    <row r="59" spans="1:72" ht="15.75" customHeight="1" x14ac:dyDescent="0.2">
      <c r="B59" s="3" t="s">
        <v>64</v>
      </c>
      <c r="C59" s="35">
        <f t="shared" ref="C59:BT59" si="36">SUM(C54:C58)</f>
        <v>27488.804880880292</v>
      </c>
      <c r="D59" s="35">
        <f t="shared" si="36"/>
        <v>27479.667849184989</v>
      </c>
      <c r="E59" s="35">
        <f t="shared" si="36"/>
        <v>27467.806258219243</v>
      </c>
      <c r="F59" s="35">
        <f t="shared" si="36"/>
        <v>27452.990430704522</v>
      </c>
      <c r="G59" s="35">
        <f t="shared" si="36"/>
        <v>27434.975327290318</v>
      </c>
      <c r="H59" s="35">
        <f t="shared" si="36"/>
        <v>27413.499616148089</v>
      </c>
      <c r="I59" s="35">
        <f t="shared" si="36"/>
        <v>27388.284689184708</v>
      </c>
      <c r="J59" s="35">
        <f t="shared" si="36"/>
        <v>27359.033621914918</v>
      </c>
      <c r="K59" s="35">
        <f t="shared" si="36"/>
        <v>27325.430073869087</v>
      </c>
      <c r="L59" s="35">
        <f t="shared" si="36"/>
        <v>27287.137126243731</v>
      </c>
      <c r="M59" s="35">
        <f t="shared" si="36"/>
        <v>27243.796053325081</v>
      </c>
      <c r="N59" s="35">
        <f t="shared" si="36"/>
        <v>27195.025024025672</v>
      </c>
      <c r="O59" s="35">
        <f t="shared" si="36"/>
        <v>27140.417729678331</v>
      </c>
      <c r="P59" s="35">
        <f t="shared" si="36"/>
        <v>27079.541934021494</v>
      </c>
      <c r="Q59" s="35">
        <f t="shared" si="36"/>
        <v>27011.93794109155</v>
      </c>
      <c r="R59" s="35">
        <f t="shared" si="36"/>
        <v>26937.116976505597</v>
      </c>
      <c r="S59" s="35">
        <f t="shared" si="36"/>
        <v>26854.559477373674</v>
      </c>
      <c r="T59" s="35">
        <f t="shared" si="36"/>
        <v>26763.713285825506</v>
      </c>
      <c r="U59" s="35">
        <f t="shared" si="36"/>
        <v>26663.99174086313</v>
      </c>
      <c r="V59" s="35">
        <f t="shared" si="36"/>
        <v>26554.771662967869</v>
      </c>
      <c r="W59" s="35">
        <f t="shared" si="36"/>
        <v>26435.391225590625</v>
      </c>
      <c r="X59" s="35">
        <f t="shared" si="36"/>
        <v>26305.147707336502</v>
      </c>
      <c r="Y59" s="35">
        <f t="shared" si="36"/>
        <v>26163.295118326001</v>
      </c>
      <c r="Z59" s="35">
        <f t="shared" si="36"/>
        <v>26009.041693859333</v>
      </c>
      <c r="AA59" s="35">
        <f t="shared" si="36"/>
        <v>25841.547248148221</v>
      </c>
      <c r="AB59" s="35">
        <f t="shared" si="36"/>
        <v>25659.920380483709</v>
      </c>
      <c r="AC59" s="35">
        <f t="shared" si="36"/>
        <v>25463.215525808446</v>
      </c>
      <c r="AD59" s="35">
        <f t="shared" si="36"/>
        <v>25250.429841220044</v>
      </c>
      <c r="AE59" s="35">
        <f t="shared" si="36"/>
        <v>25020.49991949206</v>
      </c>
      <c r="AF59" s="35">
        <f t="shared" si="36"/>
        <v>24772.298320207359</v>
      </c>
      <c r="AG59" s="35">
        <f t="shared" si="36"/>
        <v>24923.777749876543</v>
      </c>
      <c r="AH59" s="35">
        <f t="shared" si="36"/>
        <v>25579.637950780692</v>
      </c>
      <c r="AI59" s="35">
        <f t="shared" si="36"/>
        <v>26261.732559721007</v>
      </c>
      <c r="AJ59" s="35">
        <f t="shared" si="36"/>
        <v>26971.110953018942</v>
      </c>
      <c r="AK59" s="35">
        <f t="shared" si="36"/>
        <v>27708.86448204879</v>
      </c>
      <c r="AL59" s="35">
        <f t="shared" si="36"/>
        <v>28476.128152239835</v>
      </c>
      <c r="AM59" s="35">
        <f t="shared" si="36"/>
        <v>29274.082369238517</v>
      </c>
      <c r="AN59" s="35">
        <f t="shared" si="36"/>
        <v>30103.954754917155</v>
      </c>
      <c r="AO59" s="35">
        <f t="shared" si="36"/>
        <v>30967.022036022929</v>
      </c>
      <c r="AP59" s="35">
        <f t="shared" si="36"/>
        <v>31864.61200837294</v>
      </c>
      <c r="AQ59" s="35">
        <f t="shared" si="36"/>
        <v>32798.105579616953</v>
      </c>
      <c r="AR59" s="35">
        <f t="shared" si="36"/>
        <v>33768.938893710721</v>
      </c>
      <c r="AS59" s="35">
        <f t="shared" si="36"/>
        <v>34778.60554036824</v>
      </c>
      <c r="AT59" s="35">
        <f t="shared" si="36"/>
        <v>35828.658852892062</v>
      </c>
      <c r="AU59" s="35">
        <f t="shared" si="36"/>
        <v>36920.714297916842</v>
      </c>
      <c r="AV59" s="35">
        <f t="shared" si="36"/>
        <v>38056.451960742605</v>
      </c>
      <c r="AW59" s="35">
        <f t="shared" si="36"/>
        <v>39237.619130081395</v>
      </c>
      <c r="AX59" s="35">
        <f t="shared" si="36"/>
        <v>40466.032986193743</v>
      </c>
      <c r="AY59" s="35">
        <f t="shared" si="36"/>
        <v>41743.583396550588</v>
      </c>
      <c r="AZ59" s="35">
        <f t="shared" si="36"/>
        <v>43072.235823321702</v>
      </c>
      <c r="BA59" s="35">
        <f t="shared" si="36"/>
        <v>44454.034347163666</v>
      </c>
      <c r="BB59" s="35">
        <f t="shared" si="36"/>
        <v>45891.104811959303</v>
      </c>
      <c r="BC59" s="35">
        <f t="shared" si="36"/>
        <v>47385.658095346771</v>
      </c>
      <c r="BD59" s="35">
        <f t="shared" si="36"/>
        <v>48939.993510069726</v>
      </c>
      <c r="BE59" s="35">
        <f t="shared" si="36"/>
        <v>50556.502341381616</v>
      </c>
      <c r="BF59" s="35">
        <f t="shared" si="36"/>
        <v>52237.671525945967</v>
      </c>
      <c r="BG59" s="35">
        <f t="shared" si="36"/>
        <v>53986.087477892899</v>
      </c>
      <c r="BH59" s="35">
        <f t="shared" si="36"/>
        <v>55804.440067917705</v>
      </c>
      <c r="BI59" s="35">
        <f t="shared" si="36"/>
        <v>57695.526761543508</v>
      </c>
      <c r="BJ59" s="35">
        <f t="shared" si="36"/>
        <v>59662.256922914334</v>
      </c>
      <c r="BK59" s="35">
        <f t="shared" si="36"/>
        <v>61707.65629074</v>
      </c>
      <c r="BL59" s="35">
        <f t="shared" si="36"/>
        <v>63834.871633278693</v>
      </c>
      <c r="BM59" s="35">
        <f t="shared" si="36"/>
        <v>66047.175589518927</v>
      </c>
      <c r="BN59" s="35">
        <f t="shared" si="36"/>
        <v>68347.971704008785</v>
      </c>
      <c r="BO59" s="35">
        <f t="shared" si="36"/>
        <v>70740.799663078229</v>
      </c>
      <c r="BP59" s="35">
        <f t="shared" si="36"/>
        <v>73229.340740510437</v>
      </c>
      <c r="BQ59" s="35">
        <f t="shared" si="36"/>
        <v>75817.423461039958</v>
      </c>
      <c r="BR59" s="35">
        <f t="shared" si="36"/>
        <v>78509.029490390647</v>
      </c>
      <c r="BS59" s="35">
        <f t="shared" si="36"/>
        <v>81308.299760915354</v>
      </c>
      <c r="BT59" s="35">
        <f t="shared" si="36"/>
        <v>84219.540842261064</v>
      </c>
    </row>
    <row r="60" spans="1:72" ht="24.75" customHeight="1" x14ac:dyDescent="0.2">
      <c r="A60" s="3"/>
      <c r="B60" s="36" t="s">
        <v>65</v>
      </c>
      <c r="C60" s="35">
        <f t="shared" ref="C60:AH60" si="37">C59*$L$4</f>
        <v>6047.5370737936646</v>
      </c>
      <c r="D60" s="35">
        <f t="shared" si="37"/>
        <v>6045.5269268206976</v>
      </c>
      <c r="E60" s="35">
        <f t="shared" si="37"/>
        <v>6042.9173768082337</v>
      </c>
      <c r="F60" s="35">
        <f t="shared" si="37"/>
        <v>6039.6578947549951</v>
      </c>
      <c r="G60" s="35">
        <f t="shared" si="37"/>
        <v>6035.6945720038702</v>
      </c>
      <c r="H60" s="35">
        <f t="shared" si="37"/>
        <v>6030.9699155525796</v>
      </c>
      <c r="I60" s="35">
        <f t="shared" si="37"/>
        <v>6025.4226316206359</v>
      </c>
      <c r="J60" s="35">
        <f t="shared" si="37"/>
        <v>6018.9873968212823</v>
      </c>
      <c r="K60" s="35">
        <f t="shared" si="37"/>
        <v>6011.5946162511991</v>
      </c>
      <c r="L60" s="35">
        <f t="shared" si="37"/>
        <v>6003.170167773621</v>
      </c>
      <c r="M60" s="35">
        <f t="shared" si="37"/>
        <v>5993.6351317315175</v>
      </c>
      <c r="N60" s="35">
        <f t="shared" si="37"/>
        <v>5982.9055052856475</v>
      </c>
      <c r="O60" s="35">
        <f t="shared" si="37"/>
        <v>5970.8919005292328</v>
      </c>
      <c r="P60" s="35">
        <f t="shared" si="37"/>
        <v>5957.4992254847284</v>
      </c>
      <c r="Q60" s="35">
        <f t="shared" si="37"/>
        <v>5942.6263470401409</v>
      </c>
      <c r="R60" s="35">
        <f t="shared" si="37"/>
        <v>5926.165734831231</v>
      </c>
      <c r="S60" s="35">
        <f t="shared" si="37"/>
        <v>5908.0030850222083</v>
      </c>
      <c r="T60" s="35">
        <f t="shared" si="37"/>
        <v>5888.0169228816112</v>
      </c>
      <c r="U60" s="35">
        <f t="shared" si="37"/>
        <v>5866.0781829898888</v>
      </c>
      <c r="V60" s="35">
        <f t="shared" si="37"/>
        <v>5842.0497658529312</v>
      </c>
      <c r="W60" s="35">
        <f t="shared" si="37"/>
        <v>5815.7860696299376</v>
      </c>
      <c r="X60" s="35">
        <f t="shared" si="37"/>
        <v>5787.1324956140306</v>
      </c>
      <c r="Y60" s="35">
        <f t="shared" si="37"/>
        <v>5755.9249260317201</v>
      </c>
      <c r="Z60" s="35">
        <f t="shared" si="37"/>
        <v>5721.9891726490532</v>
      </c>
      <c r="AA60" s="35">
        <f t="shared" si="37"/>
        <v>5685.1403945926086</v>
      </c>
      <c r="AB60" s="35">
        <f t="shared" si="37"/>
        <v>5645.182483706416</v>
      </c>
      <c r="AC60" s="35">
        <f t="shared" si="37"/>
        <v>5601.9074156778579</v>
      </c>
      <c r="AD60" s="35">
        <f t="shared" si="37"/>
        <v>5555.0945650684098</v>
      </c>
      <c r="AE60" s="35">
        <f t="shared" si="37"/>
        <v>5504.509982288253</v>
      </c>
      <c r="AF60" s="35">
        <f t="shared" si="37"/>
        <v>5449.905630445619</v>
      </c>
      <c r="AG60" s="35">
        <f t="shared" si="37"/>
        <v>5483.2311049728396</v>
      </c>
      <c r="AH60" s="35">
        <f t="shared" si="37"/>
        <v>5627.5203491717521</v>
      </c>
      <c r="AI60" s="35">
        <f t="shared" ref="AI60:BN60" si="38">AI59*$L$4</f>
        <v>5777.5811631386214</v>
      </c>
      <c r="AJ60" s="35">
        <f t="shared" si="38"/>
        <v>5933.6444096641671</v>
      </c>
      <c r="AK60" s="35">
        <f t="shared" si="38"/>
        <v>6095.9501860507335</v>
      </c>
      <c r="AL60" s="35">
        <f t="shared" si="38"/>
        <v>6264.7481934927637</v>
      </c>
      <c r="AM60" s="35">
        <f t="shared" si="38"/>
        <v>6440.2981212324739</v>
      </c>
      <c r="AN60" s="35">
        <f t="shared" si="38"/>
        <v>6622.8700460817745</v>
      </c>
      <c r="AO60" s="35">
        <f t="shared" si="38"/>
        <v>6812.7448479250443</v>
      </c>
      <c r="AP60" s="35">
        <f t="shared" si="38"/>
        <v>7010.2146418420471</v>
      </c>
      <c r="AQ60" s="35">
        <f t="shared" si="38"/>
        <v>7215.58322751573</v>
      </c>
      <c r="AR60" s="35">
        <f t="shared" si="38"/>
        <v>7429.1665566163583</v>
      </c>
      <c r="AS60" s="35">
        <f t="shared" si="38"/>
        <v>7651.2932188810128</v>
      </c>
      <c r="AT60" s="35">
        <f t="shared" si="38"/>
        <v>7882.3049476362539</v>
      </c>
      <c r="AU60" s="35">
        <f t="shared" si="38"/>
        <v>8122.5571455417057</v>
      </c>
      <c r="AV60" s="35">
        <f t="shared" si="38"/>
        <v>8372.4194313633725</v>
      </c>
      <c r="AW60" s="35">
        <f t="shared" si="38"/>
        <v>8632.2762086179064</v>
      </c>
      <c r="AX60" s="35">
        <f t="shared" si="38"/>
        <v>8902.5272569626231</v>
      </c>
      <c r="AY60" s="35">
        <f t="shared" si="38"/>
        <v>9183.5883472411297</v>
      </c>
      <c r="AZ60" s="35">
        <f t="shared" si="38"/>
        <v>9475.891881130774</v>
      </c>
      <c r="BA60" s="35">
        <f t="shared" si="38"/>
        <v>9779.8875563760066</v>
      </c>
      <c r="BB60" s="35">
        <f t="shared" si="38"/>
        <v>10096.043058631047</v>
      </c>
      <c r="BC60" s="35">
        <f t="shared" si="38"/>
        <v>10424.844780976289</v>
      </c>
      <c r="BD60" s="35">
        <f t="shared" si="38"/>
        <v>10766.798572215339</v>
      </c>
      <c r="BE60" s="35">
        <f t="shared" si="38"/>
        <v>11122.430515103955</v>
      </c>
      <c r="BF60" s="35">
        <f t="shared" si="38"/>
        <v>11492.287735708112</v>
      </c>
      <c r="BG60" s="35">
        <f t="shared" si="38"/>
        <v>11876.939245136438</v>
      </c>
      <c r="BH60" s="35">
        <f t="shared" si="38"/>
        <v>12276.976814941896</v>
      </c>
      <c r="BI60" s="35">
        <f t="shared" si="38"/>
        <v>12693.015887539572</v>
      </c>
      <c r="BJ60" s="35">
        <f t="shared" si="38"/>
        <v>13125.696523041153</v>
      </c>
      <c r="BK60" s="35">
        <f t="shared" si="38"/>
        <v>13575.6843839628</v>
      </c>
      <c r="BL60" s="35">
        <f t="shared" si="38"/>
        <v>14043.671759321312</v>
      </c>
      <c r="BM60" s="35">
        <f t="shared" si="38"/>
        <v>14530.378629694163</v>
      </c>
      <c r="BN60" s="35">
        <f t="shared" si="38"/>
        <v>15036.553774881933</v>
      </c>
      <c r="BO60" s="35">
        <f t="shared" ref="BO60:BT60" si="39">BO59*$L$4</f>
        <v>15562.97592587721</v>
      </c>
      <c r="BP60" s="35">
        <f t="shared" si="39"/>
        <v>16110.454962912296</v>
      </c>
      <c r="BQ60" s="35">
        <f t="shared" si="39"/>
        <v>16679.833161428793</v>
      </c>
      <c r="BR60" s="35">
        <f t="shared" si="39"/>
        <v>17271.986487885941</v>
      </c>
      <c r="BS60" s="35">
        <f t="shared" si="39"/>
        <v>17887.825947401379</v>
      </c>
      <c r="BT60" s="35">
        <f t="shared" si="39"/>
        <v>18528.298985297435</v>
      </c>
    </row>
    <row r="61" spans="1:72" ht="15.75" customHeight="1" x14ac:dyDescent="0.2">
      <c r="A61" s="8"/>
      <c r="B61" s="26" t="s">
        <v>66</v>
      </c>
      <c r="C61" s="27">
        <f t="shared" ref="C61:AH61" si="40">C60/$F$9</f>
        <v>8.639338676848092E-2</v>
      </c>
      <c r="D61" s="27">
        <f t="shared" si="40"/>
        <v>8.636467038315282E-2</v>
      </c>
      <c r="E61" s="27">
        <f t="shared" si="40"/>
        <v>8.6327391097260481E-2</v>
      </c>
      <c r="F61" s="27">
        <f t="shared" si="40"/>
        <v>8.6280827067928501E-2</v>
      </c>
      <c r="G61" s="27">
        <f t="shared" si="40"/>
        <v>8.6224208171483865E-2</v>
      </c>
      <c r="H61" s="27">
        <f t="shared" si="40"/>
        <v>8.6156713079322558E-2</v>
      </c>
      <c r="I61" s="27">
        <f t="shared" si="40"/>
        <v>8.6077466166009087E-2</v>
      </c>
      <c r="J61" s="27">
        <f t="shared" si="40"/>
        <v>8.5985534240304029E-2</v>
      </c>
      <c r="K61" s="27">
        <f t="shared" si="40"/>
        <v>8.587992308930284E-2</v>
      </c>
      <c r="L61" s="27">
        <f t="shared" si="40"/>
        <v>8.5759573825337443E-2</v>
      </c>
      <c r="M61" s="27">
        <f t="shared" si="40"/>
        <v>8.5623359024735959E-2</v>
      </c>
      <c r="N61" s="27">
        <f t="shared" si="40"/>
        <v>8.5470078646937828E-2</v>
      </c>
      <c r="O61" s="27">
        <f t="shared" si="40"/>
        <v>8.5298455721846189E-2</v>
      </c>
      <c r="P61" s="27">
        <f t="shared" si="40"/>
        <v>8.5107131792638971E-2</v>
      </c>
      <c r="Q61" s="27">
        <f t="shared" si="40"/>
        <v>8.4894662100573448E-2</v>
      </c>
      <c r="R61" s="27">
        <f t="shared" si="40"/>
        <v>8.4659510497589019E-2</v>
      </c>
      <c r="S61" s="27">
        <f t="shared" si="40"/>
        <v>8.4400044071745839E-2</v>
      </c>
      <c r="T61" s="27">
        <f t="shared" si="40"/>
        <v>8.4114527469737299E-2</v>
      </c>
      <c r="U61" s="27">
        <f t="shared" si="40"/>
        <v>8.380111689985556E-2</v>
      </c>
      <c r="V61" s="27">
        <f t="shared" si="40"/>
        <v>8.3457853797899023E-2</v>
      </c>
      <c r="W61" s="27">
        <f t="shared" si="40"/>
        <v>8.3082658137570542E-2</v>
      </c>
      <c r="X61" s="27">
        <f t="shared" si="40"/>
        <v>8.2673321365914723E-2</v>
      </c>
      <c r="Y61" s="27">
        <f t="shared" si="40"/>
        <v>8.2227498943310287E-2</v>
      </c>
      <c r="Z61" s="27">
        <f t="shared" si="40"/>
        <v>8.1742702466415046E-2</v>
      </c>
      <c r="AA61" s="27">
        <f t="shared" si="40"/>
        <v>8.1216291351322981E-2</v>
      </c>
      <c r="AB61" s="27">
        <f t="shared" si="40"/>
        <v>8.0645464052948798E-2</v>
      </c>
      <c r="AC61" s="27">
        <f t="shared" si="40"/>
        <v>8.0027248795397965E-2</v>
      </c>
      <c r="AD61" s="27">
        <f t="shared" si="40"/>
        <v>7.9358493786691575E-2</v>
      </c>
      <c r="AE61" s="27">
        <f t="shared" si="40"/>
        <v>7.8635856889832184E-2</v>
      </c>
      <c r="AF61" s="27">
        <f t="shared" si="40"/>
        <v>7.7855794720651697E-2</v>
      </c>
      <c r="AG61" s="27">
        <f t="shared" si="40"/>
        <v>7.833187292818343E-2</v>
      </c>
      <c r="AH61" s="27">
        <f t="shared" si="40"/>
        <v>8.039314784531075E-2</v>
      </c>
      <c r="AI61" s="27">
        <f t="shared" ref="AI61:BN61" si="41">AI60/$F$9</f>
        <v>8.2536873759123164E-2</v>
      </c>
      <c r="AJ61" s="27">
        <f t="shared" si="41"/>
        <v>8.4766348709488099E-2</v>
      </c>
      <c r="AK61" s="27">
        <f t="shared" si="41"/>
        <v>8.7085002657867616E-2</v>
      </c>
      <c r="AL61" s="27">
        <f t="shared" si="41"/>
        <v>8.9496402764182345E-2</v>
      </c>
      <c r="AM61" s="27">
        <f t="shared" si="41"/>
        <v>9.2004258874749625E-2</v>
      </c>
      <c r="AN61" s="27">
        <f t="shared" si="41"/>
        <v>9.4612429229739642E-2</v>
      </c>
      <c r="AO61" s="27">
        <f t="shared" si="41"/>
        <v>9.7324926398929201E-2</v>
      </c>
      <c r="AP61" s="27">
        <f t="shared" si="41"/>
        <v>0.10014592345488639</v>
      </c>
      <c r="AQ61" s="27">
        <f t="shared" si="41"/>
        <v>0.10307976039308185</v>
      </c>
      <c r="AR61" s="27">
        <f t="shared" si="41"/>
        <v>0.10613095080880512</v>
      </c>
      <c r="AS61" s="27">
        <f t="shared" si="41"/>
        <v>0.10930418884115732</v>
      </c>
      <c r="AT61" s="27">
        <f t="shared" si="41"/>
        <v>0.11260435639480362</v>
      </c>
      <c r="AU61" s="27">
        <f t="shared" si="41"/>
        <v>0.1160365306505958</v>
      </c>
      <c r="AV61" s="27">
        <f t="shared" si="41"/>
        <v>0.11960599187661961</v>
      </c>
      <c r="AW61" s="27">
        <f t="shared" si="41"/>
        <v>0.12331823155168438</v>
      </c>
      <c r="AX61" s="27">
        <f t="shared" si="41"/>
        <v>0.12717896081375177</v>
      </c>
      <c r="AY61" s="27">
        <f t="shared" si="41"/>
        <v>0.13119411924630187</v>
      </c>
      <c r="AZ61" s="27">
        <f t="shared" si="41"/>
        <v>0.13536988401615391</v>
      </c>
      <c r="BA61" s="27">
        <f t="shared" si="41"/>
        <v>0.1397126793768001</v>
      </c>
      <c r="BB61" s="27">
        <f t="shared" si="41"/>
        <v>0.14422918655187209</v>
      </c>
      <c r="BC61" s="27">
        <f t="shared" si="41"/>
        <v>0.14892635401394699</v>
      </c>
      <c r="BD61" s="27">
        <f t="shared" si="41"/>
        <v>0.15381140817450484</v>
      </c>
      <c r="BE61" s="27">
        <f t="shared" si="41"/>
        <v>0.15889186450148507</v>
      </c>
      <c r="BF61" s="27">
        <f t="shared" si="41"/>
        <v>0.16417553908154447</v>
      </c>
      <c r="BG61" s="27">
        <f t="shared" si="41"/>
        <v>0.16967056064480626</v>
      </c>
      <c r="BH61" s="27">
        <f t="shared" si="41"/>
        <v>0.17538538307059851</v>
      </c>
      <c r="BI61" s="27">
        <f t="shared" si="41"/>
        <v>0.18132879839342245</v>
      </c>
      <c r="BJ61" s="27">
        <f t="shared" si="41"/>
        <v>0.18750995032915935</v>
      </c>
      <c r="BK61" s="27">
        <f t="shared" si="41"/>
        <v>0.19393834834232571</v>
      </c>
      <c r="BL61" s="27">
        <f t="shared" si="41"/>
        <v>0.20062388227601874</v>
      </c>
      <c r="BM61" s="27">
        <f t="shared" si="41"/>
        <v>0.20757683756705947</v>
      </c>
      <c r="BN61" s="27">
        <f t="shared" si="41"/>
        <v>0.2148079110697419</v>
      </c>
      <c r="BO61" s="27">
        <f t="shared" ref="BO61:BT61" si="42">BO60/$F$9</f>
        <v>0.22232822751253156</v>
      </c>
      <c r="BP61" s="27">
        <f t="shared" si="42"/>
        <v>0.23014935661303279</v>
      </c>
      <c r="BQ61" s="27">
        <f t="shared" si="42"/>
        <v>0.23828333087755418</v>
      </c>
      <c r="BR61" s="27">
        <f t="shared" si="42"/>
        <v>0.2467426641126563</v>
      </c>
      <c r="BS61" s="27">
        <f t="shared" si="42"/>
        <v>0.25554037067716256</v>
      </c>
      <c r="BT61" s="27">
        <f t="shared" si="42"/>
        <v>0.26468998550424905</v>
      </c>
    </row>
    <row r="62" spans="1:72" ht="15.75" customHeight="1" x14ac:dyDescent="0.2">
      <c r="A62" s="8"/>
      <c r="B62" s="29" t="s">
        <v>67</v>
      </c>
      <c r="C62" s="30">
        <f t="shared" ref="C62:BT62" si="43">C49+C61</f>
        <v>0.37380007028837287</v>
      </c>
      <c r="D62" s="30">
        <f t="shared" si="43"/>
        <v>0.39623331149869195</v>
      </c>
      <c r="E62" s="30">
        <f t="shared" si="43"/>
        <v>0.41959016922659587</v>
      </c>
      <c r="F62" s="30">
        <f t="shared" si="43"/>
        <v>0.44390893301890288</v>
      </c>
      <c r="G62" s="30">
        <f t="shared" si="43"/>
        <v>0.46922949281123261</v>
      </c>
      <c r="H62" s="30">
        <f t="shared" si="43"/>
        <v>0.49559340646384603</v>
      </c>
      <c r="I62" s="30">
        <f t="shared" si="43"/>
        <v>0.52304397017903359</v>
      </c>
      <c r="J62" s="30">
        <f t="shared" si="43"/>
        <v>0.55162629192451051</v>
      </c>
      <c r="K62" s="30">
        <f t="shared" si="43"/>
        <v>0.58138736799275637</v>
      </c>
      <c r="L62" s="30">
        <f t="shared" si="43"/>
        <v>0.61237616283191776</v>
      </c>
      <c r="M62" s="30">
        <f t="shared" si="43"/>
        <v>0.64464369228982943</v>
      </c>
      <c r="N62" s="30">
        <f t="shared" si="43"/>
        <v>0.67824311041894236</v>
      </c>
      <c r="O62" s="30">
        <f t="shared" si="43"/>
        <v>0.71322979999640879</v>
      </c>
      <c r="P62" s="30">
        <f t="shared" si="43"/>
        <v>0.74966146692037072</v>
      </c>
      <c r="Q62" s="30">
        <f t="shared" si="43"/>
        <v>0.787598238650556</v>
      </c>
      <c r="R62" s="30">
        <f t="shared" si="43"/>
        <v>0.82710276686869511</v>
      </c>
      <c r="S62" s="30">
        <f t="shared" si="43"/>
        <v>0.86824033454199945</v>
      </c>
      <c r="T62" s="30">
        <f t="shared" si="43"/>
        <v>0.91107896758097562</v>
      </c>
      <c r="U62" s="30">
        <f t="shared" si="43"/>
        <v>0.95568955129132171</v>
      </c>
      <c r="V62" s="30">
        <f t="shared" si="43"/>
        <v>1.0021459518284364</v>
      </c>
      <c r="W62" s="30">
        <f t="shared" si="43"/>
        <v>1.0505251428722584</v>
      </c>
      <c r="X62" s="30">
        <f t="shared" si="43"/>
        <v>1.1009073377498024</v>
      </c>
      <c r="Y62" s="30">
        <f t="shared" si="43"/>
        <v>1.1533761272427399</v>
      </c>
      <c r="Z62" s="30">
        <f t="shared" si="43"/>
        <v>1.2080186233279475</v>
      </c>
      <c r="AA62" s="30">
        <f t="shared" si="43"/>
        <v>1.2649256091098107</v>
      </c>
      <c r="AB62" s="30">
        <f t="shared" si="43"/>
        <v>1.3241916952146264</v>
      </c>
      <c r="AC62" s="30">
        <f t="shared" si="43"/>
        <v>1.3859154829293101</v>
      </c>
      <c r="AD62" s="30">
        <f t="shared" si="43"/>
        <v>1.4501997343792432</v>
      </c>
      <c r="AE62" s="30">
        <f t="shared" si="43"/>
        <v>1.517151550053027</v>
      </c>
      <c r="AF62" s="30">
        <f t="shared" si="43"/>
        <v>1.5868825539957101</v>
      </c>
      <c r="AG62" s="30">
        <f t="shared" si="43"/>
        <v>1.6548385824892184</v>
      </c>
      <c r="AH62" s="30">
        <f t="shared" si="43"/>
        <v>1.7199601257887873</v>
      </c>
      <c r="AI62" s="30">
        <f t="shared" si="43"/>
        <v>1.7876865308203389</v>
      </c>
      <c r="AJ62" s="30">
        <f t="shared" si="43"/>
        <v>1.8581219920531522</v>
      </c>
      <c r="AK62" s="30">
        <f t="shared" si="43"/>
        <v>1.9313748717352783</v>
      </c>
      <c r="AL62" s="30">
        <f t="shared" si="43"/>
        <v>2.0075578666046896</v>
      </c>
      <c r="AM62" s="30">
        <f t="shared" si="43"/>
        <v>2.0867881812688776</v>
      </c>
      <c r="AN62" s="30">
        <f t="shared" si="43"/>
        <v>2.1691877085196323</v>
      </c>
      <c r="AO62" s="30">
        <f t="shared" si="43"/>
        <v>2.2548832168604176</v>
      </c>
      <c r="AP62" s="30">
        <f t="shared" si="43"/>
        <v>2.3440065455348345</v>
      </c>
      <c r="AQ62" s="30">
        <f t="shared" si="43"/>
        <v>2.4366948073562282</v>
      </c>
      <c r="AR62" s="30">
        <f t="shared" si="43"/>
        <v>2.5330905996504778</v>
      </c>
      <c r="AS62" s="30">
        <f t="shared" si="43"/>
        <v>2.6333422236364963</v>
      </c>
      <c r="AT62" s="30">
        <f t="shared" si="43"/>
        <v>2.7376039125819567</v>
      </c>
      <c r="AU62" s="30">
        <f t="shared" si="43"/>
        <v>2.8460360690852351</v>
      </c>
      <c r="AV62" s="30">
        <f t="shared" si="43"/>
        <v>2.9588055118486438</v>
      </c>
      <c r="AW62" s="30">
        <f t="shared" si="43"/>
        <v>3.0760857323225905</v>
      </c>
      <c r="AX62" s="30">
        <f t="shared" si="43"/>
        <v>3.1980571616154942</v>
      </c>
      <c r="AY62" s="30">
        <f t="shared" si="43"/>
        <v>3.324907448080114</v>
      </c>
      <c r="AZ62" s="30">
        <f t="shared" si="43"/>
        <v>3.4568317460033184</v>
      </c>
      <c r="BA62" s="30">
        <f t="shared" si="43"/>
        <v>3.594033015843451</v>
      </c>
      <c r="BB62" s="30">
        <f t="shared" si="43"/>
        <v>3.7367223364771895</v>
      </c>
      <c r="BC62" s="30">
        <f t="shared" si="43"/>
        <v>3.8851192299362771</v>
      </c>
      <c r="BD62" s="30">
        <f t="shared" si="43"/>
        <v>4.0394519991337292</v>
      </c>
      <c r="BE62" s="30">
        <f t="shared" si="43"/>
        <v>4.1999580790990771</v>
      </c>
      <c r="BF62" s="30">
        <f t="shared" si="43"/>
        <v>4.3668844022630413</v>
      </c>
      <c r="BG62" s="30">
        <f t="shared" si="43"/>
        <v>4.5404877783535627</v>
      </c>
      <c r="BH62" s="30">
        <f t="shared" si="43"/>
        <v>4.7210352894877063</v>
      </c>
      <c r="BI62" s="30">
        <f t="shared" si="43"/>
        <v>4.908804701067214</v>
      </c>
      <c r="BJ62" s="30">
        <f t="shared" si="43"/>
        <v>5.1040848891099024</v>
      </c>
      <c r="BK62" s="30">
        <f t="shared" si="43"/>
        <v>5.3071762846742994</v>
      </c>
      <c r="BL62" s="30">
        <f t="shared" si="43"/>
        <v>5.5183913360612706</v>
      </c>
      <c r="BM62" s="30">
        <f t="shared" si="43"/>
        <v>5.7380549895037216</v>
      </c>
      <c r="BN62" s="30">
        <f t="shared" si="43"/>
        <v>5.966505189083871</v>
      </c>
      <c r="BO62" s="30">
        <f t="shared" si="43"/>
        <v>6.2040933966472247</v>
      </c>
      <c r="BP62" s="30">
        <f t="shared" si="43"/>
        <v>6.4511851325131149</v>
      </c>
      <c r="BQ62" s="30">
        <f t="shared" si="43"/>
        <v>6.7081605378136384</v>
      </c>
      <c r="BR62" s="30">
        <f t="shared" si="43"/>
        <v>6.9754149593261872</v>
      </c>
      <c r="BS62" s="30">
        <f t="shared" si="43"/>
        <v>7.2533595576992331</v>
      </c>
      <c r="BT62" s="30">
        <f t="shared" si="43"/>
        <v>7.5424219400072037</v>
      </c>
    </row>
    <row r="63" spans="1:72" ht="15.75" customHeight="1" x14ac:dyDescent="0.2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</row>
    <row r="64" spans="1:72" ht="15.75" customHeight="1" x14ac:dyDescent="0.2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</row>
    <row r="65" spans="1:72" ht="15.75" customHeight="1" x14ac:dyDescent="0.2">
      <c r="B65" s="21" t="s">
        <v>68</v>
      </c>
      <c r="C65" s="99"/>
    </row>
    <row r="66" spans="1:72" ht="15.75" customHeight="1" x14ac:dyDescent="0.2">
      <c r="B66" s="8" t="s">
        <v>69</v>
      </c>
      <c r="C66" s="32">
        <f>F5</f>
        <v>350000</v>
      </c>
      <c r="D66" s="32">
        <f t="shared" ref="D66:AF66" si="44">D45</f>
        <v>364000</v>
      </c>
      <c r="E66" s="32">
        <f t="shared" si="44"/>
        <v>378560</v>
      </c>
      <c r="F66" s="32">
        <f t="shared" si="44"/>
        <v>393702.40000000002</v>
      </c>
      <c r="G66" s="32">
        <f t="shared" si="44"/>
        <v>409450.49600000004</v>
      </c>
      <c r="H66" s="32">
        <f t="shared" si="44"/>
        <v>425828.51584000007</v>
      </c>
      <c r="I66" s="32">
        <f t="shared" si="44"/>
        <v>442861.65647360007</v>
      </c>
      <c r="J66" s="32">
        <f t="shared" si="44"/>
        <v>460576.12273254409</v>
      </c>
      <c r="K66" s="32">
        <f t="shared" si="44"/>
        <v>478999.16764184582</v>
      </c>
      <c r="L66" s="32">
        <f t="shared" si="44"/>
        <v>498159.13434751966</v>
      </c>
      <c r="M66" s="32">
        <f t="shared" si="44"/>
        <v>518085.49972142046</v>
      </c>
      <c r="N66" s="32">
        <f t="shared" si="44"/>
        <v>538808.91971027723</v>
      </c>
      <c r="O66" s="32">
        <f t="shared" si="44"/>
        <v>560361.27649868827</v>
      </c>
      <c r="P66" s="32">
        <f t="shared" si="44"/>
        <v>582775.72755863576</v>
      </c>
      <c r="Q66" s="32">
        <f t="shared" si="44"/>
        <v>606086.75666098122</v>
      </c>
      <c r="R66" s="32">
        <f t="shared" si="44"/>
        <v>630330.22692742047</v>
      </c>
      <c r="S66" s="32">
        <f t="shared" si="44"/>
        <v>655543.43600451725</v>
      </c>
      <c r="T66" s="32">
        <f t="shared" si="44"/>
        <v>681765.17344469798</v>
      </c>
      <c r="U66" s="32">
        <f t="shared" si="44"/>
        <v>709035.78038248594</v>
      </c>
      <c r="V66" s="32">
        <f t="shared" si="44"/>
        <v>737397.21159778535</v>
      </c>
      <c r="W66" s="32">
        <f t="shared" si="44"/>
        <v>766893.10006169672</v>
      </c>
      <c r="X66" s="32">
        <f t="shared" si="44"/>
        <v>797568.82406416454</v>
      </c>
      <c r="Y66" s="32">
        <f t="shared" si="44"/>
        <v>829471.5770267311</v>
      </c>
      <c r="Z66" s="32">
        <f t="shared" si="44"/>
        <v>862650.4401078003</v>
      </c>
      <c r="AA66" s="32">
        <f t="shared" si="44"/>
        <v>897156.45771211234</v>
      </c>
      <c r="AB66" s="32">
        <f t="shared" si="44"/>
        <v>933042.7160205968</v>
      </c>
      <c r="AC66" s="32">
        <f t="shared" si="44"/>
        <v>970364.42466142063</v>
      </c>
      <c r="AD66" s="32">
        <f t="shared" si="44"/>
        <v>1009179.0016478775</v>
      </c>
      <c r="AE66" s="32">
        <f t="shared" si="44"/>
        <v>1049546.1617137927</v>
      </c>
      <c r="AF66" s="32">
        <f t="shared" si="44"/>
        <v>1091528.0081823445</v>
      </c>
    </row>
    <row r="67" spans="1:72" ht="15.75" customHeight="1" x14ac:dyDescent="0.2">
      <c r="B67" s="8" t="s">
        <v>70</v>
      </c>
      <c r="C67" s="25">
        <f>F10</f>
        <v>280000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</row>
    <row r="68" spans="1:72" ht="15.75" customHeight="1" x14ac:dyDescent="0.2">
      <c r="B68" s="8" t="s">
        <v>71</v>
      </c>
      <c r="C68" s="25">
        <f>C67-C69</f>
        <v>275868.97703241103</v>
      </c>
      <c r="D68" s="25">
        <f t="shared" ref="D68:AF68" si="45">C68-D69</f>
        <v>271526.6030896072</v>
      </c>
      <c r="E68" s="25">
        <f t="shared" si="45"/>
        <v>266962.06505457731</v>
      </c>
      <c r="F68" s="25">
        <f>E68-F69</f>
        <v>262163.99659072194</v>
      </c>
      <c r="G68" s="25">
        <f>F68-G69</f>
        <v>257120.4498380892</v>
      </c>
      <c r="H68" s="25">
        <f>G68-H69</f>
        <v>251818.86566153655</v>
      </c>
      <c r="I68" s="25">
        <f>H68-I69</f>
        <v>246246.04237673167</v>
      </c>
      <c r="J68" s="25">
        <f t="shared" si="45"/>
        <v>240388.10287611667</v>
      </c>
      <c r="K68" s="25">
        <f>J68-K69</f>
        <v>234230.46007297383</v>
      </c>
      <c r="L68" s="25">
        <f t="shared" si="45"/>
        <v>227757.78057754441</v>
      </c>
      <c r="M68" s="25">
        <f t="shared" si="45"/>
        <v>220953.94651474865</v>
      </c>
      <c r="N68" s="25">
        <f t="shared" si="45"/>
        <v>213802.01538842786</v>
      </c>
      <c r="O68" s="25">
        <f t="shared" si="45"/>
        <v>206284.17789216505</v>
      </c>
      <c r="P68" s="25">
        <f t="shared" si="45"/>
        <v>198381.713561627</v>
      </c>
      <c r="Q68" s="25">
        <f t="shared" si="45"/>
        <v>190074.94415799589</v>
      </c>
      <c r="R68" s="25">
        <f t="shared" si="45"/>
        <v>181343.1846664091</v>
      </c>
      <c r="S68" s="25">
        <f t="shared" si="45"/>
        <v>172164.69178738591</v>
      </c>
      <c r="T68" s="25">
        <f t="shared" si="45"/>
        <v>162516.60979297789</v>
      </c>
      <c r="U68" s="25">
        <f t="shared" si="45"/>
        <v>152374.91361281739</v>
      </c>
      <c r="V68" s="25">
        <f t="shared" si="45"/>
        <v>141714.34900833995</v>
      </c>
      <c r="W68" s="25">
        <f t="shared" si="45"/>
        <v>130508.36968620663</v>
      </c>
      <c r="X68" s="25">
        <f t="shared" si="45"/>
        <v>118729.0711943295</v>
      </c>
      <c r="Y68" s="25">
        <f t="shared" si="45"/>
        <v>106347.12143589249</v>
      </c>
      <c r="Z68" s="25">
        <f t="shared" si="45"/>
        <v>93331.687628337575</v>
      </c>
      <c r="AA68" s="25">
        <f t="shared" si="45"/>
        <v>79650.359525434076</v>
      </c>
      <c r="AB68" s="25">
        <f t="shared" si="45"/>
        <v>65269.068711243337</v>
      </c>
      <c r="AC68" s="25">
        <f t="shared" si="45"/>
        <v>50152.00376500946</v>
      </c>
      <c r="AD68" s="25">
        <f t="shared" si="45"/>
        <v>34261.521085724831</v>
      </c>
      <c r="AE68" s="25">
        <f t="shared" si="45"/>
        <v>17558.051154311197</v>
      </c>
      <c r="AF68" s="25">
        <f t="shared" si="45"/>
        <v>-4.030880518257618E-9</v>
      </c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</row>
    <row r="69" spans="1:72" ht="15.75" customHeight="1" x14ac:dyDescent="0.2">
      <c r="B69" s="8" t="s">
        <v>72</v>
      </c>
      <c r="C69" s="25">
        <f t="shared" ref="C69:AG69" si="46">C37</f>
        <v>4131.0229675889714</v>
      </c>
      <c r="D69" s="25">
        <f t="shared" si="46"/>
        <v>4342.3739428038243</v>
      </c>
      <c r="E69" s="25">
        <f t="shared" si="46"/>
        <v>4564.5380350298947</v>
      </c>
      <c r="F69" s="25">
        <f t="shared" si="46"/>
        <v>4798.0684638553648</v>
      </c>
      <c r="G69" s="25">
        <f t="shared" si="46"/>
        <v>5043.5467526327411</v>
      </c>
      <c r="H69" s="25">
        <f t="shared" si="46"/>
        <v>5301.5841765526566</v>
      </c>
      <c r="I69" s="25">
        <f t="shared" si="46"/>
        <v>5572.8232848048792</v>
      </c>
      <c r="J69" s="25">
        <f t="shared" si="46"/>
        <v>5857.9395006150007</v>
      </c>
      <c r="K69" s="25">
        <f t="shared" si="46"/>
        <v>6157.6428031428368</v>
      </c>
      <c r="L69" s="25">
        <f t="shared" si="46"/>
        <v>6472.6794954294164</v>
      </c>
      <c r="M69" s="25">
        <f t="shared" si="46"/>
        <v>6803.8340627957659</v>
      </c>
      <c r="N69" s="25">
        <f t="shared" si="46"/>
        <v>7151.9311263207928</v>
      </c>
      <c r="O69" s="25">
        <f t="shared" si="46"/>
        <v>7517.8374962628004</v>
      </c>
      <c r="P69" s="25">
        <f t="shared" si="46"/>
        <v>7902.4643305380596</v>
      </c>
      <c r="Q69" s="25">
        <f t="shared" si="46"/>
        <v>8306.7694036311004</v>
      </c>
      <c r="R69" s="25">
        <f t="shared" si="46"/>
        <v>8731.7594915867958</v>
      </c>
      <c r="S69" s="25">
        <f t="shared" si="46"/>
        <v>9178.4928790231934</v>
      </c>
      <c r="T69" s="25">
        <f t="shared" si="46"/>
        <v>9648.081994408014</v>
      </c>
      <c r="U69" s="25">
        <f t="shared" si="46"/>
        <v>10141.696180160507</v>
      </c>
      <c r="V69" s="25">
        <f t="shared" si="46"/>
        <v>10660.564604477433</v>
      </c>
      <c r="W69" s="25">
        <f t="shared" si="46"/>
        <v>11205.979322133324</v>
      </c>
      <c r="X69" s="25">
        <f t="shared" si="46"/>
        <v>11779.298491877125</v>
      </c>
      <c r="Y69" s="25">
        <f t="shared" si="46"/>
        <v>12381.949758437011</v>
      </c>
      <c r="Z69" s="25">
        <f t="shared" si="46"/>
        <v>13015.433807554917</v>
      </c>
      <c r="AA69" s="25">
        <f t="shared" si="46"/>
        <v>13681.328102903499</v>
      </c>
      <c r="AB69" s="25">
        <f t="shared" si="46"/>
        <v>14381.290814190739</v>
      </c>
      <c r="AC69" s="25">
        <f t="shared" si="46"/>
        <v>15117.064946233877</v>
      </c>
      <c r="AD69" s="25">
        <f t="shared" si="46"/>
        <v>15890.482679284629</v>
      </c>
      <c r="AE69" s="25">
        <f t="shared" si="46"/>
        <v>16703.469931413634</v>
      </c>
      <c r="AF69" s="25">
        <f t="shared" si="46"/>
        <v>17558.051154315228</v>
      </c>
      <c r="AG69" s="25">
        <f t="shared" si="46"/>
        <v>0</v>
      </c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</row>
    <row r="70" spans="1:72" ht="15.75" customHeight="1" x14ac:dyDescent="0.2">
      <c r="B70" s="8" t="s">
        <v>52</v>
      </c>
      <c r="C70" s="25">
        <f>C69</f>
        <v>4131.0229675889714</v>
      </c>
      <c r="D70" s="25">
        <f t="shared" ref="D70:AF70" si="47">D69+C70</f>
        <v>8473.3969103927957</v>
      </c>
      <c r="E70" s="25">
        <f t="shared" si="47"/>
        <v>13037.93494542269</v>
      </c>
      <c r="F70" s="25">
        <f>F69+E70</f>
        <v>17836.003409278055</v>
      </c>
      <c r="G70" s="25">
        <f>G69+F70</f>
        <v>22879.550161910796</v>
      </c>
      <c r="H70" s="25">
        <f>H69+G70</f>
        <v>28181.134338463453</v>
      </c>
      <c r="I70" s="25">
        <f>I69+H70</f>
        <v>33753.957623268332</v>
      </c>
      <c r="J70" s="25">
        <f t="shared" si="47"/>
        <v>39611.897123883333</v>
      </c>
      <c r="K70" s="25">
        <f>K69+J70</f>
        <v>45769.53992702617</v>
      </c>
      <c r="L70" s="25">
        <f t="shared" si="47"/>
        <v>52242.219422455586</v>
      </c>
      <c r="M70" s="25">
        <f t="shared" si="47"/>
        <v>59046.053485251352</v>
      </c>
      <c r="N70" s="25">
        <f t="shared" si="47"/>
        <v>66197.984611572145</v>
      </c>
      <c r="O70" s="25">
        <f t="shared" si="47"/>
        <v>73715.822107834945</v>
      </c>
      <c r="P70" s="25">
        <f t="shared" si="47"/>
        <v>81618.286438373005</v>
      </c>
      <c r="Q70" s="25">
        <f t="shared" si="47"/>
        <v>89925.055842004105</v>
      </c>
      <c r="R70" s="25">
        <f t="shared" si="47"/>
        <v>98656.815333590901</v>
      </c>
      <c r="S70" s="25">
        <f t="shared" si="47"/>
        <v>107835.30821261409</v>
      </c>
      <c r="T70" s="25">
        <f t="shared" si="47"/>
        <v>117483.39020702211</v>
      </c>
      <c r="U70" s="25">
        <f t="shared" si="47"/>
        <v>127625.08638718261</v>
      </c>
      <c r="V70" s="25">
        <f t="shared" si="47"/>
        <v>138285.65099166005</v>
      </c>
      <c r="W70" s="25">
        <f t="shared" si="47"/>
        <v>149491.63031379337</v>
      </c>
      <c r="X70" s="25">
        <f t="shared" si="47"/>
        <v>161270.9288056705</v>
      </c>
      <c r="Y70" s="25">
        <f t="shared" si="47"/>
        <v>173652.87856410752</v>
      </c>
      <c r="Z70" s="25">
        <f t="shared" si="47"/>
        <v>186668.31237166244</v>
      </c>
      <c r="AA70" s="25">
        <f t="shared" si="47"/>
        <v>200349.64047456594</v>
      </c>
      <c r="AB70" s="25">
        <f t="shared" si="47"/>
        <v>214730.93128875666</v>
      </c>
      <c r="AC70" s="25">
        <f t="shared" si="47"/>
        <v>229847.99623499054</v>
      </c>
      <c r="AD70" s="25">
        <f t="shared" si="47"/>
        <v>245738.47891427518</v>
      </c>
      <c r="AE70" s="25">
        <f t="shared" si="47"/>
        <v>262441.94884568884</v>
      </c>
      <c r="AF70" s="25">
        <f t="shared" si="47"/>
        <v>280000.00000000407</v>
      </c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</row>
    <row r="71" spans="1:72" ht="15.75" customHeight="1" x14ac:dyDescent="0.2">
      <c r="B71" s="8" t="s">
        <v>32</v>
      </c>
      <c r="C71" s="32">
        <f t="shared" ref="C71:AF71" si="48">C46</f>
        <v>14000</v>
      </c>
      <c r="D71" s="32">
        <f t="shared" si="48"/>
        <v>14560</v>
      </c>
      <c r="E71" s="32">
        <f t="shared" si="48"/>
        <v>15142.4</v>
      </c>
      <c r="F71" s="32">
        <f t="shared" si="48"/>
        <v>15748.096000000001</v>
      </c>
      <c r="G71" s="32">
        <f t="shared" si="48"/>
        <v>16378.019840000003</v>
      </c>
      <c r="H71" s="32">
        <f t="shared" si="48"/>
        <v>17033.140633600004</v>
      </c>
      <c r="I71" s="32">
        <f t="shared" si="48"/>
        <v>17714.466258944005</v>
      </c>
      <c r="J71" s="32">
        <f t="shared" si="48"/>
        <v>18423.044909301763</v>
      </c>
      <c r="K71" s="32">
        <f t="shared" si="48"/>
        <v>19159.966705673833</v>
      </c>
      <c r="L71" s="32">
        <f t="shared" si="48"/>
        <v>19926.365373900786</v>
      </c>
      <c r="M71" s="32">
        <f t="shared" si="48"/>
        <v>20723.419988856818</v>
      </c>
      <c r="N71" s="32">
        <f t="shared" si="48"/>
        <v>21552.356788411089</v>
      </c>
      <c r="O71" s="32">
        <f t="shared" si="48"/>
        <v>22414.451059947532</v>
      </c>
      <c r="P71" s="32">
        <f t="shared" si="48"/>
        <v>23311.02910234543</v>
      </c>
      <c r="Q71" s="32">
        <f t="shared" si="48"/>
        <v>24243.47026643925</v>
      </c>
      <c r="R71" s="32">
        <f t="shared" si="48"/>
        <v>25213.209077096821</v>
      </c>
      <c r="S71" s="32">
        <f t="shared" si="48"/>
        <v>26221.737440180692</v>
      </c>
      <c r="T71" s="32">
        <f t="shared" si="48"/>
        <v>27270.606937787921</v>
      </c>
      <c r="U71" s="32">
        <f t="shared" si="48"/>
        <v>28361.431215299439</v>
      </c>
      <c r="V71" s="32">
        <f t="shared" si="48"/>
        <v>29495.888463911415</v>
      </c>
      <c r="W71" s="32">
        <f t="shared" si="48"/>
        <v>30675.724002467869</v>
      </c>
      <c r="X71" s="32">
        <f t="shared" si="48"/>
        <v>31902.752962566581</v>
      </c>
      <c r="Y71" s="32">
        <f t="shared" si="48"/>
        <v>33178.863081069241</v>
      </c>
      <c r="Z71" s="32">
        <f t="shared" si="48"/>
        <v>34506.017604312015</v>
      </c>
      <c r="AA71" s="32">
        <f t="shared" si="48"/>
        <v>35886.258308484496</v>
      </c>
      <c r="AB71" s="32">
        <f t="shared" si="48"/>
        <v>37321.708640823876</v>
      </c>
      <c r="AC71" s="32">
        <f t="shared" si="48"/>
        <v>38814.576986456828</v>
      </c>
      <c r="AD71" s="32">
        <f t="shared" si="48"/>
        <v>40367.160065915101</v>
      </c>
      <c r="AE71" s="32">
        <f t="shared" si="48"/>
        <v>41981.84646855171</v>
      </c>
      <c r="AF71" s="32">
        <f t="shared" si="48"/>
        <v>43661.120327293778</v>
      </c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</row>
    <row r="72" spans="1:72" ht="15.75" customHeight="1" x14ac:dyDescent="0.2">
      <c r="A72" s="3"/>
      <c r="B72" s="3" t="s">
        <v>68</v>
      </c>
      <c r="C72" s="35">
        <f>C66-C68+C71</f>
        <v>88131.022967588971</v>
      </c>
      <c r="D72" s="35">
        <f t="shared" ref="D72:AF72" si="49">C72+D69+D71</f>
        <v>107033.3969103928</v>
      </c>
      <c r="E72" s="35">
        <f t="shared" si="49"/>
        <v>126740.33494542268</v>
      </c>
      <c r="F72" s="35">
        <f>E72+F69+F71</f>
        <v>147286.49940927804</v>
      </c>
      <c r="G72" s="35">
        <f>F72+G69+G71</f>
        <v>168708.06600191077</v>
      </c>
      <c r="H72" s="35">
        <f>G72+H69+H71</f>
        <v>191042.79081206344</v>
      </c>
      <c r="I72" s="35">
        <f>H72+I69+I71</f>
        <v>214330.08035581233</v>
      </c>
      <c r="J72" s="35">
        <f t="shared" si="49"/>
        <v>238611.0647657291</v>
      </c>
      <c r="K72" s="35">
        <f>J72+K69+K71</f>
        <v>263928.67427454574</v>
      </c>
      <c r="L72" s="35">
        <f t="shared" si="49"/>
        <v>290327.71914387593</v>
      </c>
      <c r="M72" s="35">
        <f t="shared" si="49"/>
        <v>317854.97319552855</v>
      </c>
      <c r="N72" s="35">
        <f t="shared" si="49"/>
        <v>346559.26111026044</v>
      </c>
      <c r="O72" s="35">
        <f t="shared" si="49"/>
        <v>376491.54966647079</v>
      </c>
      <c r="P72" s="35">
        <f t="shared" si="49"/>
        <v>407705.04309935425</v>
      </c>
      <c r="Q72" s="35">
        <f t="shared" si="49"/>
        <v>440255.28276942461</v>
      </c>
      <c r="R72" s="35">
        <f t="shared" si="49"/>
        <v>474200.25133810827</v>
      </c>
      <c r="S72" s="35">
        <f t="shared" si="49"/>
        <v>509600.48165731214</v>
      </c>
      <c r="T72" s="35">
        <f t="shared" si="49"/>
        <v>546519.17058950814</v>
      </c>
      <c r="U72" s="35">
        <f t="shared" si="49"/>
        <v>585022.29798496806</v>
      </c>
      <c r="V72" s="35">
        <f t="shared" si="49"/>
        <v>625178.7510533568</v>
      </c>
      <c r="W72" s="35">
        <f t="shared" si="49"/>
        <v>667060.45437795797</v>
      </c>
      <c r="X72" s="35">
        <f t="shared" si="49"/>
        <v>710742.50583240169</v>
      </c>
      <c r="Y72" s="35">
        <f t="shared" si="49"/>
        <v>756303.31867190788</v>
      </c>
      <c r="Z72" s="35">
        <f t="shared" si="49"/>
        <v>803824.77008377481</v>
      </c>
      <c r="AA72" s="35">
        <f t="shared" si="49"/>
        <v>853392.3564951627</v>
      </c>
      <c r="AB72" s="35">
        <f t="shared" si="49"/>
        <v>905095.3559501773</v>
      </c>
      <c r="AC72" s="35">
        <f t="shared" si="49"/>
        <v>959026.99788286805</v>
      </c>
      <c r="AD72" s="35">
        <f t="shared" si="49"/>
        <v>1015284.6406280678</v>
      </c>
      <c r="AE72" s="35">
        <f t="shared" si="49"/>
        <v>1073969.9570280332</v>
      </c>
      <c r="AF72" s="35">
        <f t="shared" si="49"/>
        <v>1135189.1285096423</v>
      </c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</row>
    <row r="73" spans="1:72" ht="15.75" customHeight="1" x14ac:dyDescent="0.2">
      <c r="C73" s="25"/>
      <c r="D73" s="25"/>
      <c r="E73" s="25"/>
      <c r="F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</row>
    <row r="74" spans="1:72" ht="15.75" customHeight="1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</row>
    <row r="75" spans="1:72" ht="15.75" customHeight="1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</row>
    <row r="76" spans="1:72" ht="15.75" customHeight="1" x14ac:dyDescent="0.2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</row>
    <row r="77" spans="1:72" ht="15.75" customHeight="1" x14ac:dyDescent="0.2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</row>
    <row r="78" spans="1:72" ht="15.75" customHeight="1" x14ac:dyDescent="0.2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</row>
    <row r="79" spans="1:72" ht="15.75" customHeight="1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</row>
    <row r="80" spans="1:72" ht="15.75" customHeight="1" x14ac:dyDescent="0.2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</row>
    <row r="81" spans="1:72" ht="15.75" customHeight="1" x14ac:dyDescent="0.2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</row>
    <row r="82" spans="1:72" ht="15.75" customHeight="1" x14ac:dyDescent="0.2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</row>
    <row r="83" spans="1:72" ht="15.75" customHeight="1" x14ac:dyDescent="0.2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</row>
    <row r="84" spans="1:72" ht="15.75" customHeight="1" x14ac:dyDescent="0.2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</row>
    <row r="85" spans="1:72" ht="15.75" customHeight="1" x14ac:dyDescent="0.2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</row>
    <row r="86" spans="1:72" ht="15.75" customHeight="1" x14ac:dyDescent="0.2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</row>
    <row r="87" spans="1:72" ht="15.75" customHeight="1" x14ac:dyDescent="0.2"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</row>
    <row r="88" spans="1:72" ht="15.75" customHeight="1" x14ac:dyDescent="0.2">
      <c r="A88" s="38"/>
      <c r="B88" s="39" t="s">
        <v>73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</row>
    <row r="89" spans="1:72" ht="15.75" hidden="1" customHeight="1" x14ac:dyDescent="0.4">
      <c r="C89" s="41" t="s">
        <v>74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</row>
    <row r="90" spans="1:72" ht="15.75" hidden="1" customHeight="1" x14ac:dyDescent="0.2">
      <c r="C90" s="117" t="s">
        <v>75</v>
      </c>
      <c r="D90" s="115"/>
      <c r="E90" s="115"/>
      <c r="F90" s="115"/>
      <c r="G90" s="115"/>
      <c r="H90" s="115"/>
      <c r="I90" s="118"/>
      <c r="J90" s="115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</row>
    <row r="91" spans="1:72" ht="15.75" hidden="1" customHeight="1" x14ac:dyDescent="0.3">
      <c r="C91" s="42"/>
      <c r="D91" s="42"/>
      <c r="E91" s="42"/>
      <c r="F91" s="43"/>
      <c r="G91" s="43"/>
      <c r="H91" s="43"/>
      <c r="I91" s="43"/>
      <c r="J91" s="44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</row>
    <row r="92" spans="1:72" ht="15.75" hidden="1" customHeight="1" x14ac:dyDescent="0.3">
      <c r="C92" s="43"/>
      <c r="F92" s="45" t="s">
        <v>76</v>
      </c>
      <c r="G92" s="43"/>
      <c r="H92" s="46"/>
      <c r="I92" s="43"/>
      <c r="J92" s="46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</row>
    <row r="93" spans="1:72" ht="15.75" hidden="1" customHeight="1" x14ac:dyDescent="0.3">
      <c r="C93" s="119" t="s">
        <v>77</v>
      </c>
      <c r="D93" s="120"/>
      <c r="E93" s="120"/>
      <c r="F93" s="120"/>
      <c r="G93" s="43"/>
      <c r="H93" s="47" t="s">
        <v>78</v>
      </c>
      <c r="I93" s="43"/>
      <c r="J93" s="43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</row>
    <row r="94" spans="1:72" ht="15.75" hidden="1" customHeight="1" x14ac:dyDescent="0.3">
      <c r="C94" s="121" t="s">
        <v>79</v>
      </c>
      <c r="D94" s="122"/>
      <c r="E94" s="123"/>
      <c r="F94" s="48">
        <f>'Property 1'!F10</f>
        <v>280000</v>
      </c>
      <c r="G94" s="49"/>
      <c r="H94" s="43"/>
      <c r="I94" s="43"/>
      <c r="J94" s="43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</row>
    <row r="95" spans="1:72" ht="15.75" hidden="1" customHeight="1" x14ac:dyDescent="0.3">
      <c r="C95" s="124" t="s">
        <v>80</v>
      </c>
      <c r="D95" s="115"/>
      <c r="E95" s="125"/>
      <c r="F95" s="45">
        <f>'Property 1'!H5</f>
        <v>30</v>
      </c>
      <c r="G95" s="49"/>
      <c r="H95" s="43"/>
      <c r="I95" s="43"/>
      <c r="J95" s="43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</row>
    <row r="96" spans="1:72" ht="15.75" hidden="1" customHeight="1" x14ac:dyDescent="0.3">
      <c r="C96" s="124" t="s">
        <v>81</v>
      </c>
      <c r="D96" s="115"/>
      <c r="E96" s="125"/>
      <c r="F96" s="50">
        <f>'Property 1'!H4</f>
        <v>0.05</v>
      </c>
      <c r="G96" s="49"/>
      <c r="H96" s="43"/>
      <c r="I96" s="43"/>
      <c r="J96" s="43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</row>
    <row r="97" spans="1:72" ht="15.75" hidden="1" customHeight="1" x14ac:dyDescent="0.3">
      <c r="C97" s="124" t="s">
        <v>82</v>
      </c>
      <c r="D97" s="115"/>
      <c r="E97" s="125"/>
      <c r="F97" s="51">
        <v>12</v>
      </c>
      <c r="G97" s="49"/>
      <c r="H97" s="43"/>
      <c r="I97" s="43"/>
      <c r="J97" s="43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</row>
    <row r="98" spans="1:72" ht="15.75" hidden="1" customHeight="1" x14ac:dyDescent="0.3">
      <c r="C98" s="124" t="s">
        <v>83</v>
      </c>
      <c r="D98" s="115"/>
      <c r="E98" s="125"/>
      <c r="F98" s="51">
        <v>12</v>
      </c>
      <c r="G98" s="49"/>
      <c r="H98" s="43"/>
      <c r="I98" s="43"/>
      <c r="J98" s="43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</row>
    <row r="99" spans="1:72" ht="15.75" hidden="1" customHeight="1" x14ac:dyDescent="0.3">
      <c r="C99" s="119" t="s">
        <v>84</v>
      </c>
      <c r="D99" s="120"/>
      <c r="E99" s="120"/>
      <c r="F99" s="120"/>
      <c r="G99" s="43"/>
      <c r="H99" s="43"/>
      <c r="I99" s="43"/>
      <c r="J99" s="43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</row>
    <row r="100" spans="1:72" ht="15.75" hidden="1" customHeight="1" x14ac:dyDescent="0.3">
      <c r="C100" s="126" t="s">
        <v>85</v>
      </c>
      <c r="D100" s="122"/>
      <c r="E100" s="122"/>
      <c r="F100" s="52">
        <f>-PMT(F102,F95*F98,F94)</f>
        <v>1503.100544433986</v>
      </c>
      <c r="G100" s="53"/>
      <c r="H100" s="43"/>
      <c r="I100" s="43"/>
      <c r="J100" s="43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</row>
    <row r="101" spans="1:72" ht="15.75" hidden="1" customHeight="1" x14ac:dyDescent="0.3">
      <c r="C101" s="127" t="s">
        <v>86</v>
      </c>
      <c r="D101" s="115"/>
      <c r="E101" s="115"/>
      <c r="F101" s="54">
        <f>NPER(F102,F100,-F94)</f>
        <v>360</v>
      </c>
      <c r="G101" s="53"/>
      <c r="H101" s="43"/>
      <c r="I101" s="43"/>
      <c r="J101" s="43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</row>
    <row r="102" spans="1:72" ht="15.75" hidden="1" customHeight="1" x14ac:dyDescent="0.3">
      <c r="C102" s="127" t="s">
        <v>87</v>
      </c>
      <c r="D102" s="115"/>
      <c r="E102" s="115"/>
      <c r="F102" s="55">
        <f>((1+F96/F97)^(F97/F98))-1</f>
        <v>4.1666666666666519E-3</v>
      </c>
      <c r="G102" s="53"/>
      <c r="H102" s="43"/>
      <c r="I102" s="43"/>
      <c r="J102" s="43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</row>
    <row r="103" spans="1:72" ht="15.75" hidden="1" customHeight="1" x14ac:dyDescent="0.3">
      <c r="A103" s="56"/>
      <c r="B103" s="56"/>
      <c r="C103" s="114" t="s">
        <v>88</v>
      </c>
      <c r="D103" s="115"/>
      <c r="E103" s="115"/>
      <c r="F103" s="57">
        <f>F101*F100</f>
        <v>541116.19599623501</v>
      </c>
      <c r="G103" s="58"/>
      <c r="H103" s="59"/>
      <c r="I103" s="59"/>
      <c r="J103" s="59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</row>
    <row r="104" spans="1:72" ht="15.75" hidden="1" customHeight="1" x14ac:dyDescent="0.3">
      <c r="A104" s="56"/>
      <c r="B104" s="56"/>
      <c r="C104" s="114" t="s">
        <v>89</v>
      </c>
      <c r="D104" s="115"/>
      <c r="E104" s="115"/>
      <c r="F104" s="57">
        <f>F103-F94</f>
        <v>261116.19599623501</v>
      </c>
      <c r="G104" s="61" t="s">
        <v>78</v>
      </c>
      <c r="H104" s="59"/>
      <c r="I104" s="59"/>
      <c r="J104" s="59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</row>
    <row r="105" spans="1:72" ht="15.75" hidden="1" customHeight="1" x14ac:dyDescent="0.3">
      <c r="A105" s="56"/>
      <c r="B105" s="56"/>
      <c r="C105" s="59"/>
      <c r="D105" s="59"/>
      <c r="E105" s="59"/>
      <c r="F105" s="62"/>
      <c r="G105" s="59"/>
      <c r="H105" s="59"/>
      <c r="I105" s="59"/>
      <c r="J105" s="59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</row>
    <row r="106" spans="1:72" ht="15.75" hidden="1" customHeight="1" x14ac:dyDescent="0.35">
      <c r="A106" s="56"/>
      <c r="B106" s="56"/>
      <c r="C106" s="116" t="s">
        <v>90</v>
      </c>
      <c r="D106" s="115"/>
      <c r="E106" s="115"/>
      <c r="F106" s="115"/>
      <c r="G106" s="115"/>
      <c r="H106" s="115"/>
      <c r="I106" s="115"/>
      <c r="J106" s="59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</row>
    <row r="107" spans="1:72" ht="15.75" hidden="1" customHeight="1" x14ac:dyDescent="0.3">
      <c r="A107" s="56"/>
      <c r="B107" s="56"/>
      <c r="C107" s="63" t="s">
        <v>38</v>
      </c>
      <c r="D107" s="64" t="s">
        <v>91</v>
      </c>
      <c r="E107" s="64" t="s">
        <v>92</v>
      </c>
      <c r="F107" s="65" t="s">
        <v>93</v>
      </c>
      <c r="G107" s="64" t="s">
        <v>94</v>
      </c>
      <c r="H107" s="64" t="s">
        <v>95</v>
      </c>
      <c r="I107" s="64" t="s">
        <v>96</v>
      </c>
      <c r="J107" s="64" t="s">
        <v>97</v>
      </c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</row>
    <row r="108" spans="1:72" ht="15.75" hidden="1" customHeight="1" x14ac:dyDescent="0.35">
      <c r="A108" s="56"/>
      <c r="B108" s="56"/>
      <c r="C108" s="66"/>
      <c r="D108" s="67"/>
      <c r="E108" s="67"/>
      <c r="F108" s="67">
        <f>F94</f>
        <v>280000</v>
      </c>
      <c r="G108" s="67"/>
      <c r="H108" s="67"/>
      <c r="I108" s="67"/>
      <c r="J108" s="67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</row>
    <row r="109" spans="1:72" ht="15.75" hidden="1" customHeight="1" x14ac:dyDescent="0.35">
      <c r="A109" s="56"/>
      <c r="B109" s="56"/>
      <c r="C109" s="66">
        <v>1</v>
      </c>
      <c r="D109" s="68">
        <f t="shared" ref="D109:D138" si="50">IF(C109&gt;$F$95,"",G109-E109)</f>
        <v>13906.18356561886</v>
      </c>
      <c r="E109" s="68">
        <f t="shared" ref="E109:E138" si="51">IF(C109&gt;$F$95,"",$F$94-F109)</f>
        <v>4131.0229675889714</v>
      </c>
      <c r="F109" s="69">
        <f t="shared" ref="F109:F138" si="52">IF(C109&gt;$F$95,"",FV($F$102,$F$98,$F$100,-F108))</f>
        <v>275868.97703241103</v>
      </c>
      <c r="G109" s="68">
        <f t="shared" ref="G109:G138" si="53">IF(C109&gt;$F$95,"",C109*$F$100*$F$98)</f>
        <v>18037.206533207831</v>
      </c>
      <c r="H109" s="68">
        <f t="shared" ref="H109:H138" si="54">IF(C109&gt;$F$95,"",F108-F109)</f>
        <v>4131.0229675889714</v>
      </c>
      <c r="I109" s="68">
        <f t="shared" ref="I109:I138" si="55">IF(C109&gt;$F$95,"",G109-G108-H109)</f>
        <v>13906.18356561886</v>
      </c>
      <c r="J109" s="70">
        <f t="shared" ref="J109:J138" si="56">H109+I109</f>
        <v>18037.206533207831</v>
      </c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</row>
    <row r="110" spans="1:72" ht="15.75" hidden="1" customHeight="1" x14ac:dyDescent="0.35">
      <c r="A110" s="56"/>
      <c r="B110" s="56"/>
      <c r="C110" s="66">
        <f t="shared" ref="C110:C138" si="57">IF(C109&gt;=$F$95,"",C109+1)</f>
        <v>2</v>
      </c>
      <c r="D110" s="68">
        <f t="shared" si="50"/>
        <v>27601.016156022866</v>
      </c>
      <c r="E110" s="68">
        <f t="shared" si="51"/>
        <v>8473.3969103927957</v>
      </c>
      <c r="F110" s="69">
        <f t="shared" si="52"/>
        <v>271526.6030896072</v>
      </c>
      <c r="G110" s="68">
        <f t="shared" si="53"/>
        <v>36074.413066415662</v>
      </c>
      <c r="H110" s="68">
        <f t="shared" si="54"/>
        <v>4342.3739428038243</v>
      </c>
      <c r="I110" s="68">
        <f t="shared" si="55"/>
        <v>13694.832590404007</v>
      </c>
      <c r="J110" s="70">
        <f t="shared" si="56"/>
        <v>18037.206533207831</v>
      </c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</row>
    <row r="111" spans="1:72" ht="15.75" hidden="1" customHeight="1" x14ac:dyDescent="0.35">
      <c r="A111" s="56"/>
      <c r="B111" s="56"/>
      <c r="C111" s="66">
        <f t="shared" si="57"/>
        <v>3</v>
      </c>
      <c r="D111" s="68">
        <f t="shared" si="50"/>
        <v>41073.684654200799</v>
      </c>
      <c r="E111" s="68">
        <f t="shared" si="51"/>
        <v>13037.93494542269</v>
      </c>
      <c r="F111" s="69">
        <f t="shared" si="52"/>
        <v>266962.06505457731</v>
      </c>
      <c r="G111" s="68">
        <f t="shared" si="53"/>
        <v>54111.619599623489</v>
      </c>
      <c r="H111" s="68">
        <f t="shared" si="54"/>
        <v>4564.5380350298947</v>
      </c>
      <c r="I111" s="68">
        <f t="shared" si="55"/>
        <v>13472.668498177933</v>
      </c>
      <c r="J111" s="70">
        <f t="shared" si="56"/>
        <v>18037.206533207827</v>
      </c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</row>
    <row r="112" spans="1:72" ht="15.75" hidden="1" customHeight="1" x14ac:dyDescent="0.35">
      <c r="C112" s="71">
        <f t="shared" si="57"/>
        <v>4</v>
      </c>
      <c r="D112" s="72">
        <f t="shared" si="50"/>
        <v>54312.822723553269</v>
      </c>
      <c r="E112" s="72">
        <f t="shared" si="51"/>
        <v>17836.003409278055</v>
      </c>
      <c r="F112" s="73">
        <f t="shared" si="52"/>
        <v>262163.99659072194</v>
      </c>
      <c r="G112" s="72">
        <f t="shared" si="53"/>
        <v>72148.826132831324</v>
      </c>
      <c r="H112" s="72">
        <f t="shared" si="54"/>
        <v>4798.0684638553648</v>
      </c>
      <c r="I112" s="72">
        <f t="shared" si="55"/>
        <v>13239.13806935247</v>
      </c>
      <c r="J112" s="74">
        <f t="shared" si="56"/>
        <v>18037.206533207835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</row>
    <row r="113" spans="3:72" ht="15.75" hidden="1" customHeight="1" x14ac:dyDescent="0.35">
      <c r="C113" s="71">
        <f t="shared" si="57"/>
        <v>5</v>
      </c>
      <c r="D113" s="72">
        <f t="shared" si="50"/>
        <v>67306.482504128362</v>
      </c>
      <c r="E113" s="72">
        <f t="shared" si="51"/>
        <v>22879.550161910796</v>
      </c>
      <c r="F113" s="73">
        <f t="shared" si="52"/>
        <v>257120.4498380892</v>
      </c>
      <c r="G113" s="72">
        <f t="shared" si="53"/>
        <v>90186.032666039158</v>
      </c>
      <c r="H113" s="72">
        <f t="shared" si="54"/>
        <v>5043.5467526327411</v>
      </c>
      <c r="I113" s="72">
        <f t="shared" si="55"/>
        <v>12993.659780575093</v>
      </c>
      <c r="J113" s="74">
        <f t="shared" si="56"/>
        <v>18037.206533207835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</row>
    <row r="114" spans="3:72" ht="15.75" hidden="1" customHeight="1" x14ac:dyDescent="0.35">
      <c r="C114" s="71">
        <f t="shared" si="57"/>
        <v>6</v>
      </c>
      <c r="D114" s="72">
        <f t="shared" si="50"/>
        <v>80042.104860783526</v>
      </c>
      <c r="E114" s="72">
        <f t="shared" si="51"/>
        <v>28181.134338463453</v>
      </c>
      <c r="F114" s="73">
        <f t="shared" si="52"/>
        <v>251818.86566153655</v>
      </c>
      <c r="G114" s="72">
        <f t="shared" si="53"/>
        <v>108223.23919924698</v>
      </c>
      <c r="H114" s="72">
        <f t="shared" si="54"/>
        <v>5301.5841765526566</v>
      </c>
      <c r="I114" s="72">
        <f t="shared" si="55"/>
        <v>12735.622356655163</v>
      </c>
      <c r="J114" s="74">
        <f t="shared" si="56"/>
        <v>18037.20653320782</v>
      </c>
    </row>
    <row r="115" spans="3:72" ht="15.75" hidden="1" customHeight="1" x14ac:dyDescent="0.35">
      <c r="C115" s="71">
        <f t="shared" si="57"/>
        <v>7</v>
      </c>
      <c r="D115" s="72">
        <f t="shared" si="50"/>
        <v>92506.488109186495</v>
      </c>
      <c r="E115" s="72">
        <f t="shared" si="51"/>
        <v>33753.957623268332</v>
      </c>
      <c r="F115" s="73">
        <f t="shared" si="52"/>
        <v>246246.04237673167</v>
      </c>
      <c r="G115" s="72">
        <f t="shared" si="53"/>
        <v>126260.44573245483</v>
      </c>
      <c r="H115" s="72">
        <f t="shared" si="54"/>
        <v>5572.8232848048792</v>
      </c>
      <c r="I115" s="72">
        <f t="shared" si="55"/>
        <v>12464.38324840297</v>
      </c>
      <c r="J115" s="74">
        <f t="shared" si="56"/>
        <v>18037.206533207849</v>
      </c>
    </row>
    <row r="116" spans="3:72" ht="15.75" hidden="1" customHeight="1" x14ac:dyDescent="0.35">
      <c r="C116" s="71">
        <f t="shared" si="57"/>
        <v>8</v>
      </c>
      <c r="D116" s="72">
        <f t="shared" si="50"/>
        <v>104685.75514177931</v>
      </c>
      <c r="E116" s="72">
        <f t="shared" si="51"/>
        <v>39611.897123883333</v>
      </c>
      <c r="F116" s="73">
        <f t="shared" si="52"/>
        <v>240388.10287611667</v>
      </c>
      <c r="G116" s="72">
        <f t="shared" si="53"/>
        <v>144297.65226566265</v>
      </c>
      <c r="H116" s="72">
        <f t="shared" si="54"/>
        <v>5857.9395006150007</v>
      </c>
      <c r="I116" s="72">
        <f t="shared" si="55"/>
        <v>12179.267032592819</v>
      </c>
      <c r="J116" s="74">
        <f t="shared" si="56"/>
        <v>18037.20653320782</v>
      </c>
    </row>
    <row r="117" spans="3:72" ht="15.75" hidden="1" customHeight="1" x14ac:dyDescent="0.35">
      <c r="C117" s="71">
        <f t="shared" si="57"/>
        <v>9</v>
      </c>
      <c r="D117" s="72">
        <f t="shared" si="50"/>
        <v>116565.31887184433</v>
      </c>
      <c r="E117" s="72">
        <f t="shared" si="51"/>
        <v>45769.53992702617</v>
      </c>
      <c r="F117" s="73">
        <f t="shared" si="52"/>
        <v>234230.46007297383</v>
      </c>
      <c r="G117" s="72">
        <f t="shared" si="53"/>
        <v>162334.8587988705</v>
      </c>
      <c r="H117" s="72">
        <f t="shared" si="54"/>
        <v>6157.6428031428368</v>
      </c>
      <c r="I117" s="72">
        <f t="shared" si="55"/>
        <v>11879.563730065012</v>
      </c>
      <c r="J117" s="74">
        <f t="shared" si="56"/>
        <v>18037.206533207849</v>
      </c>
    </row>
    <row r="118" spans="3:72" ht="15.75" hidden="1" customHeight="1" x14ac:dyDescent="0.35">
      <c r="C118" s="71">
        <f t="shared" si="57"/>
        <v>10</v>
      </c>
      <c r="D118" s="72">
        <f t="shared" si="50"/>
        <v>128129.84590962273</v>
      </c>
      <c r="E118" s="72">
        <f t="shared" si="51"/>
        <v>52242.219422455586</v>
      </c>
      <c r="F118" s="73">
        <f t="shared" si="52"/>
        <v>227757.78057754441</v>
      </c>
      <c r="G118" s="72">
        <f t="shared" si="53"/>
        <v>180372.06533207832</v>
      </c>
      <c r="H118" s="72">
        <f t="shared" si="54"/>
        <v>6472.6794954294164</v>
      </c>
      <c r="I118" s="72">
        <f t="shared" si="55"/>
        <v>11564.527037778404</v>
      </c>
      <c r="J118" s="74">
        <f t="shared" si="56"/>
        <v>18037.20653320782</v>
      </c>
    </row>
    <row r="119" spans="3:72" ht="15.75" hidden="1" customHeight="1" x14ac:dyDescent="0.35">
      <c r="C119" s="71">
        <f t="shared" si="57"/>
        <v>11</v>
      </c>
      <c r="D119" s="72">
        <f t="shared" si="50"/>
        <v>139363.21838003478</v>
      </c>
      <c r="E119" s="72">
        <f t="shared" si="51"/>
        <v>59046.053485251352</v>
      </c>
      <c r="F119" s="73">
        <f t="shared" si="52"/>
        <v>220953.94651474865</v>
      </c>
      <c r="G119" s="72">
        <f t="shared" si="53"/>
        <v>198409.27186528614</v>
      </c>
      <c r="H119" s="72">
        <f t="shared" si="54"/>
        <v>6803.8340627957659</v>
      </c>
      <c r="I119" s="72">
        <f t="shared" si="55"/>
        <v>11233.372470412054</v>
      </c>
      <c r="J119" s="74">
        <f t="shared" si="56"/>
        <v>18037.20653320782</v>
      </c>
    </row>
    <row r="120" spans="3:72" ht="15.75" hidden="1" customHeight="1" x14ac:dyDescent="0.35">
      <c r="C120" s="71">
        <f t="shared" si="57"/>
        <v>12</v>
      </c>
      <c r="D120" s="72">
        <f t="shared" si="50"/>
        <v>150248.49378692181</v>
      </c>
      <c r="E120" s="72">
        <f t="shared" si="51"/>
        <v>66197.984611572145</v>
      </c>
      <c r="F120" s="73">
        <f t="shared" si="52"/>
        <v>213802.01538842786</v>
      </c>
      <c r="G120" s="72">
        <f t="shared" si="53"/>
        <v>216446.47839849396</v>
      </c>
      <c r="H120" s="72">
        <f t="shared" si="54"/>
        <v>7151.9311263207928</v>
      </c>
      <c r="I120" s="72">
        <f t="shared" si="55"/>
        <v>10885.275406887027</v>
      </c>
      <c r="J120" s="74">
        <f t="shared" si="56"/>
        <v>18037.20653320782</v>
      </c>
    </row>
    <row r="121" spans="3:72" ht="15.75" hidden="1" customHeight="1" x14ac:dyDescent="0.35">
      <c r="C121" s="71">
        <f t="shared" si="57"/>
        <v>13</v>
      </c>
      <c r="D121" s="72">
        <f t="shared" si="50"/>
        <v>160767.86282386686</v>
      </c>
      <c r="E121" s="72">
        <f t="shared" si="51"/>
        <v>73715.822107834945</v>
      </c>
      <c r="F121" s="73">
        <f t="shared" si="52"/>
        <v>206284.17789216505</v>
      </c>
      <c r="G121" s="72">
        <f t="shared" si="53"/>
        <v>234483.68493170181</v>
      </c>
      <c r="H121" s="72">
        <f t="shared" si="54"/>
        <v>7517.8374962628004</v>
      </c>
      <c r="I121" s="72">
        <f t="shared" si="55"/>
        <v>10519.369036945049</v>
      </c>
      <c r="J121" s="74">
        <f t="shared" si="56"/>
        <v>18037.206533207849</v>
      </c>
    </row>
    <row r="122" spans="3:72" ht="15.75" hidden="1" customHeight="1" x14ac:dyDescent="0.35">
      <c r="C122" s="71">
        <f t="shared" si="57"/>
        <v>14</v>
      </c>
      <c r="D122" s="72">
        <f t="shared" si="50"/>
        <v>170902.60502653665</v>
      </c>
      <c r="E122" s="72">
        <f t="shared" si="51"/>
        <v>81618.286438373005</v>
      </c>
      <c r="F122" s="73">
        <f t="shared" si="52"/>
        <v>198381.713561627</v>
      </c>
      <c r="G122" s="72">
        <f t="shared" si="53"/>
        <v>252520.89146490966</v>
      </c>
      <c r="H122" s="72">
        <f t="shared" si="54"/>
        <v>7902.4643305380596</v>
      </c>
      <c r="I122" s="72">
        <f t="shared" si="55"/>
        <v>10134.74220266979</v>
      </c>
      <c r="J122" s="74">
        <f t="shared" si="56"/>
        <v>18037.206533207849</v>
      </c>
    </row>
    <row r="123" spans="3:72" ht="15.75" hidden="1" customHeight="1" x14ac:dyDescent="0.35">
      <c r="C123" s="71">
        <f t="shared" si="57"/>
        <v>15</v>
      </c>
      <c r="D123" s="72">
        <f t="shared" si="50"/>
        <v>180633.04215611334</v>
      </c>
      <c r="E123" s="72">
        <f t="shared" si="51"/>
        <v>89925.055842004105</v>
      </c>
      <c r="F123" s="73">
        <f t="shared" si="52"/>
        <v>190074.94415799589</v>
      </c>
      <c r="G123" s="72">
        <f t="shared" si="53"/>
        <v>270558.09799811745</v>
      </c>
      <c r="H123" s="72">
        <f t="shared" si="54"/>
        <v>8306.7694036311004</v>
      </c>
      <c r="I123" s="72">
        <f t="shared" si="55"/>
        <v>9730.4371295766905</v>
      </c>
      <c r="J123" s="74">
        <f t="shared" si="56"/>
        <v>18037.206533207791</v>
      </c>
    </row>
    <row r="124" spans="3:72" ht="15.75" hidden="1" customHeight="1" x14ac:dyDescent="0.35">
      <c r="C124" s="71">
        <f t="shared" si="57"/>
        <v>16</v>
      </c>
      <c r="D124" s="72">
        <f t="shared" si="50"/>
        <v>189938.48919773439</v>
      </c>
      <c r="E124" s="72">
        <f t="shared" si="51"/>
        <v>98656.815333590901</v>
      </c>
      <c r="F124" s="73">
        <f t="shared" si="52"/>
        <v>181343.1846664091</v>
      </c>
      <c r="G124" s="72">
        <f t="shared" si="53"/>
        <v>288595.3045313253</v>
      </c>
      <c r="H124" s="72">
        <f t="shared" si="54"/>
        <v>8731.7594915867958</v>
      </c>
      <c r="I124" s="72">
        <f t="shared" si="55"/>
        <v>9305.4470416210534</v>
      </c>
      <c r="J124" s="74">
        <f t="shared" si="56"/>
        <v>18037.206533207849</v>
      </c>
    </row>
    <row r="125" spans="3:72" ht="15.75" hidden="1" customHeight="1" x14ac:dyDescent="0.35">
      <c r="C125" s="71">
        <f t="shared" si="57"/>
        <v>17</v>
      </c>
      <c r="D125" s="72">
        <f t="shared" si="50"/>
        <v>198797.20285191905</v>
      </c>
      <c r="E125" s="72">
        <f t="shared" si="51"/>
        <v>107835.30821261409</v>
      </c>
      <c r="F125" s="73">
        <f t="shared" si="52"/>
        <v>172164.69178738591</v>
      </c>
      <c r="G125" s="72">
        <f t="shared" si="53"/>
        <v>306632.51106453314</v>
      </c>
      <c r="H125" s="72">
        <f t="shared" si="54"/>
        <v>9178.4928790231934</v>
      </c>
      <c r="I125" s="72">
        <f t="shared" si="55"/>
        <v>8858.7136541846558</v>
      </c>
      <c r="J125" s="74">
        <f t="shared" si="56"/>
        <v>18037.206533207849</v>
      </c>
    </row>
    <row r="126" spans="3:72" ht="15.75" hidden="1" customHeight="1" x14ac:dyDescent="0.35">
      <c r="C126" s="71">
        <f t="shared" si="57"/>
        <v>18</v>
      </c>
      <c r="D126" s="72">
        <f t="shared" si="50"/>
        <v>207186.32739071888</v>
      </c>
      <c r="E126" s="72">
        <f t="shared" si="51"/>
        <v>117483.39020702211</v>
      </c>
      <c r="F126" s="73">
        <f t="shared" si="52"/>
        <v>162516.60979297789</v>
      </c>
      <c r="G126" s="72">
        <f t="shared" si="53"/>
        <v>324669.71759774099</v>
      </c>
      <c r="H126" s="72">
        <f t="shared" si="54"/>
        <v>9648.081994408014</v>
      </c>
      <c r="I126" s="72">
        <f t="shared" si="55"/>
        <v>8389.1245387998351</v>
      </c>
      <c r="J126" s="74">
        <f t="shared" si="56"/>
        <v>18037.206533207849</v>
      </c>
    </row>
    <row r="127" spans="3:72" ht="15.75" hidden="1" customHeight="1" x14ac:dyDescent="0.35">
      <c r="C127" s="71">
        <f t="shared" si="57"/>
        <v>19</v>
      </c>
      <c r="D127" s="72">
        <f t="shared" si="50"/>
        <v>215081.83774376623</v>
      </c>
      <c r="E127" s="72">
        <f t="shared" si="51"/>
        <v>127625.08638718261</v>
      </c>
      <c r="F127" s="73">
        <f t="shared" si="52"/>
        <v>152374.91361281739</v>
      </c>
      <c r="G127" s="72">
        <f t="shared" si="53"/>
        <v>342706.92413094884</v>
      </c>
      <c r="H127" s="72">
        <f t="shared" si="54"/>
        <v>10141.696180160507</v>
      </c>
      <c r="I127" s="72">
        <f t="shared" si="55"/>
        <v>7895.5103530473425</v>
      </c>
      <c r="J127" s="74">
        <f t="shared" si="56"/>
        <v>18037.206533207849</v>
      </c>
    </row>
    <row r="128" spans="3:72" ht="15.75" hidden="1" customHeight="1" x14ac:dyDescent="0.35">
      <c r="C128" s="71">
        <f t="shared" si="57"/>
        <v>20</v>
      </c>
      <c r="D128" s="72">
        <f t="shared" si="50"/>
        <v>222458.47967249659</v>
      </c>
      <c r="E128" s="72">
        <f t="shared" si="51"/>
        <v>138285.65099166005</v>
      </c>
      <c r="F128" s="73">
        <f t="shared" si="52"/>
        <v>141714.34900833995</v>
      </c>
      <c r="G128" s="72">
        <f t="shared" si="53"/>
        <v>360744.13066415663</v>
      </c>
      <c r="H128" s="72">
        <f t="shared" si="54"/>
        <v>10660.564604477433</v>
      </c>
      <c r="I128" s="72">
        <f t="shared" si="55"/>
        <v>7376.6419287303579</v>
      </c>
      <c r="J128" s="74">
        <f t="shared" si="56"/>
        <v>18037.206533207791</v>
      </c>
    </row>
    <row r="129" spans="3:10" ht="15.75" hidden="1" customHeight="1" x14ac:dyDescent="0.35">
      <c r="C129" s="71">
        <f t="shared" si="57"/>
        <v>21</v>
      </c>
      <c r="D129" s="72">
        <f t="shared" si="50"/>
        <v>229289.70688357111</v>
      </c>
      <c r="E129" s="72">
        <f t="shared" si="51"/>
        <v>149491.63031379337</v>
      </c>
      <c r="F129" s="73">
        <f t="shared" si="52"/>
        <v>130508.36968620663</v>
      </c>
      <c r="G129" s="72">
        <f t="shared" si="53"/>
        <v>378781.33719736448</v>
      </c>
      <c r="H129" s="72">
        <f t="shared" si="54"/>
        <v>11205.979322133324</v>
      </c>
      <c r="I129" s="72">
        <f t="shared" si="55"/>
        <v>6831.2272110745253</v>
      </c>
      <c r="J129" s="74">
        <f t="shared" si="56"/>
        <v>18037.206533207849</v>
      </c>
    </row>
    <row r="130" spans="3:10" ht="15.75" hidden="1" customHeight="1" x14ac:dyDescent="0.35">
      <c r="C130" s="71">
        <f t="shared" si="57"/>
        <v>22</v>
      </c>
      <c r="D130" s="72">
        <f t="shared" si="50"/>
        <v>235547.61492490178</v>
      </c>
      <c r="E130" s="72">
        <f t="shared" si="51"/>
        <v>161270.9288056705</v>
      </c>
      <c r="F130" s="73">
        <f t="shared" si="52"/>
        <v>118729.0711943295</v>
      </c>
      <c r="G130" s="72">
        <f t="shared" si="53"/>
        <v>396818.54373057227</v>
      </c>
      <c r="H130" s="72">
        <f t="shared" si="54"/>
        <v>11779.298491877125</v>
      </c>
      <c r="I130" s="72">
        <f t="shared" si="55"/>
        <v>6257.9080413306656</v>
      </c>
      <c r="J130" s="74">
        <f t="shared" si="56"/>
        <v>18037.206533207791</v>
      </c>
    </row>
    <row r="131" spans="3:10" ht="15.75" hidden="1" customHeight="1" x14ac:dyDescent="0.35">
      <c r="C131" s="71">
        <f t="shared" si="57"/>
        <v>23</v>
      </c>
      <c r="D131" s="72">
        <f t="shared" si="50"/>
        <v>241202.8716996726</v>
      </c>
      <c r="E131" s="72">
        <f t="shared" si="51"/>
        <v>173652.87856410752</v>
      </c>
      <c r="F131" s="73">
        <f t="shared" si="52"/>
        <v>106347.12143589249</v>
      </c>
      <c r="G131" s="72">
        <f t="shared" si="53"/>
        <v>414855.75026378012</v>
      </c>
      <c r="H131" s="72">
        <f t="shared" si="54"/>
        <v>12381.949758437011</v>
      </c>
      <c r="I131" s="72">
        <f t="shared" si="55"/>
        <v>5655.2567747708381</v>
      </c>
      <c r="J131" s="74">
        <f t="shared" si="56"/>
        <v>18037.206533207849</v>
      </c>
    </row>
    <row r="132" spans="3:10" ht="15.75" hidden="1" customHeight="1" x14ac:dyDescent="0.35">
      <c r="C132" s="71">
        <f t="shared" si="57"/>
        <v>24</v>
      </c>
      <c r="D132" s="72">
        <f t="shared" si="50"/>
        <v>246224.6444253255</v>
      </c>
      <c r="E132" s="72">
        <f t="shared" si="51"/>
        <v>186668.31237166241</v>
      </c>
      <c r="F132" s="73">
        <f t="shared" si="52"/>
        <v>93331.687628337575</v>
      </c>
      <c r="G132" s="72">
        <f t="shared" si="53"/>
        <v>432892.95679698791</v>
      </c>
      <c r="H132" s="72">
        <f t="shared" si="54"/>
        <v>13015.433807554917</v>
      </c>
      <c r="I132" s="72">
        <f t="shared" si="55"/>
        <v>5021.7727256528742</v>
      </c>
      <c r="J132" s="74">
        <f t="shared" si="56"/>
        <v>18037.206533207791</v>
      </c>
    </row>
    <row r="133" spans="3:10" ht="15.75" hidden="1" customHeight="1" x14ac:dyDescent="0.35">
      <c r="C133" s="71">
        <f t="shared" si="57"/>
        <v>25</v>
      </c>
      <c r="D133" s="72">
        <f t="shared" si="50"/>
        <v>250580.52285562991</v>
      </c>
      <c r="E133" s="72">
        <f t="shared" si="51"/>
        <v>200349.64047456591</v>
      </c>
      <c r="F133" s="73">
        <f t="shared" si="52"/>
        <v>79650.359525434076</v>
      </c>
      <c r="G133" s="72">
        <f t="shared" si="53"/>
        <v>450930.16333019582</v>
      </c>
      <c r="H133" s="72">
        <f t="shared" si="54"/>
        <v>13681.328102903499</v>
      </c>
      <c r="I133" s="72">
        <f t="shared" si="55"/>
        <v>4355.8784303044085</v>
      </c>
      <c r="J133" s="74">
        <f t="shared" si="56"/>
        <v>18037.206533207907</v>
      </c>
    </row>
    <row r="134" spans="3:10" ht="15.75" hidden="1" customHeight="1" x14ac:dyDescent="0.35">
      <c r="C134" s="71">
        <f t="shared" si="57"/>
        <v>26</v>
      </c>
      <c r="D134" s="72">
        <f t="shared" si="50"/>
        <v>254236.43857464695</v>
      </c>
      <c r="E134" s="72">
        <f t="shared" si="51"/>
        <v>214730.93128875666</v>
      </c>
      <c r="F134" s="73">
        <f t="shared" si="52"/>
        <v>65269.068711243337</v>
      </c>
      <c r="G134" s="72">
        <f t="shared" si="53"/>
        <v>468967.36986340361</v>
      </c>
      <c r="H134" s="72">
        <f t="shared" si="54"/>
        <v>14381.290814190739</v>
      </c>
      <c r="I134" s="72">
        <f t="shared" si="55"/>
        <v>3655.9157190170517</v>
      </c>
      <c r="J134" s="74">
        <f t="shared" si="56"/>
        <v>18037.206533207791</v>
      </c>
    </row>
    <row r="135" spans="3:10" ht="15.75" hidden="1" customHeight="1" x14ac:dyDescent="0.35">
      <c r="C135" s="71">
        <f t="shared" si="57"/>
        <v>27</v>
      </c>
      <c r="D135" s="72">
        <f t="shared" si="50"/>
        <v>257156.58016162098</v>
      </c>
      <c r="E135" s="72">
        <f t="shared" si="51"/>
        <v>229847.99623499054</v>
      </c>
      <c r="F135" s="73">
        <f t="shared" si="52"/>
        <v>50152.00376500946</v>
      </c>
      <c r="G135" s="72">
        <f t="shared" si="53"/>
        <v>487004.57639661152</v>
      </c>
      <c r="H135" s="72">
        <f t="shared" si="54"/>
        <v>15117.064946233877</v>
      </c>
      <c r="I135" s="72">
        <f t="shared" si="55"/>
        <v>2920.1415869740304</v>
      </c>
      <c r="J135" s="74">
        <f t="shared" si="56"/>
        <v>18037.206533207907</v>
      </c>
    </row>
    <row r="136" spans="3:10" ht="15.75" hidden="1" customHeight="1" x14ac:dyDescent="0.35">
      <c r="C136" s="71">
        <f t="shared" si="57"/>
        <v>28</v>
      </c>
      <c r="D136" s="72">
        <f t="shared" si="50"/>
        <v>259303.30401554413</v>
      </c>
      <c r="E136" s="72">
        <f t="shared" si="51"/>
        <v>245738.47891427518</v>
      </c>
      <c r="F136" s="73">
        <f t="shared" si="52"/>
        <v>34261.521085724831</v>
      </c>
      <c r="G136" s="72">
        <f t="shared" si="53"/>
        <v>505041.78292981931</v>
      </c>
      <c r="H136" s="72">
        <f t="shared" si="54"/>
        <v>15890.482679284629</v>
      </c>
      <c r="I136" s="72">
        <f t="shared" si="55"/>
        <v>2146.7238539231621</v>
      </c>
      <c r="J136" s="74">
        <f t="shared" si="56"/>
        <v>18037.206533207791</v>
      </c>
    </row>
    <row r="137" spans="3:10" ht="15.75" hidden="1" customHeight="1" x14ac:dyDescent="0.35">
      <c r="C137" s="71">
        <f t="shared" si="57"/>
        <v>29</v>
      </c>
      <c r="D137" s="72">
        <f t="shared" si="50"/>
        <v>260637.04061733838</v>
      </c>
      <c r="E137" s="72">
        <f t="shared" si="51"/>
        <v>262441.94884568878</v>
      </c>
      <c r="F137" s="73">
        <f t="shared" si="52"/>
        <v>17558.051154311197</v>
      </c>
      <c r="G137" s="72">
        <f t="shared" si="53"/>
        <v>523078.98946302716</v>
      </c>
      <c r="H137" s="72">
        <f t="shared" si="54"/>
        <v>16703.469931413634</v>
      </c>
      <c r="I137" s="72">
        <f t="shared" si="55"/>
        <v>1333.7366017942149</v>
      </c>
      <c r="J137" s="74">
        <f t="shared" si="56"/>
        <v>18037.206533207849</v>
      </c>
    </row>
    <row r="138" spans="3:10" ht="15.75" hidden="1" customHeight="1" x14ac:dyDescent="0.35">
      <c r="C138" s="71">
        <f t="shared" si="57"/>
        <v>30</v>
      </c>
      <c r="D138" s="72">
        <f t="shared" si="50"/>
        <v>261116.19599623088</v>
      </c>
      <c r="E138" s="72">
        <f t="shared" si="51"/>
        <v>280000.00000000402</v>
      </c>
      <c r="F138" s="73">
        <f t="shared" si="52"/>
        <v>-4.030880518257618E-9</v>
      </c>
      <c r="G138" s="72">
        <f t="shared" si="53"/>
        <v>541116.19599623489</v>
      </c>
      <c r="H138" s="72">
        <f t="shared" si="54"/>
        <v>17558.051154315228</v>
      </c>
      <c r="I138" s="72">
        <f t="shared" si="55"/>
        <v>479.15537889250481</v>
      </c>
      <c r="J138" s="74">
        <f t="shared" si="56"/>
        <v>18037.206533207733</v>
      </c>
    </row>
    <row r="139" spans="3:10" ht="15.75" hidden="1" customHeight="1" x14ac:dyDescent="0.3">
      <c r="C139" s="43"/>
      <c r="D139" s="43"/>
      <c r="E139" s="43"/>
      <c r="F139" s="43"/>
      <c r="G139" s="43"/>
      <c r="H139" s="43"/>
      <c r="I139" s="43"/>
      <c r="J139" s="43"/>
    </row>
    <row r="140" spans="3:10" ht="15.75" customHeight="1" x14ac:dyDescent="0.2"/>
    <row r="141" spans="3:10" ht="15.75" customHeight="1" x14ac:dyDescent="0.2"/>
    <row r="142" spans="3:10" ht="15.75" customHeight="1" x14ac:dyDescent="0.2"/>
    <row r="143" spans="3:10" ht="15.75" customHeight="1" x14ac:dyDescent="0.2"/>
    <row r="144" spans="3:10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</sheetData>
  <mergeCells count="15">
    <mergeCell ref="C103:E103"/>
    <mergeCell ref="C104:E104"/>
    <mergeCell ref="C106:I106"/>
    <mergeCell ref="C90:H90"/>
    <mergeCell ref="I90:J90"/>
    <mergeCell ref="C93:F93"/>
    <mergeCell ref="C94:E94"/>
    <mergeCell ref="C95:E95"/>
    <mergeCell ref="C96:E96"/>
    <mergeCell ref="C97:E97"/>
    <mergeCell ref="C98:E98"/>
    <mergeCell ref="C99:F99"/>
    <mergeCell ref="C100:E100"/>
    <mergeCell ref="C101:E101"/>
    <mergeCell ref="C102:E102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A3324-8978-4B56-A476-74A14E39AE63}">
  <sheetPr>
    <outlinePr summaryBelow="0" summaryRight="0"/>
  </sheetPr>
  <dimension ref="A1:CN1016"/>
  <sheetViews>
    <sheetView zoomScale="85" zoomScaleNormal="85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L14" sqref="L14"/>
    </sheetView>
  </sheetViews>
  <sheetFormatPr defaultColWidth="14.42578125" defaultRowHeight="15" customHeight="1" x14ac:dyDescent="0.2"/>
  <cols>
    <col min="1" max="1" width="4.28515625" style="75" customWidth="1"/>
    <col min="2" max="2" width="20.42578125" style="75" customWidth="1"/>
    <col min="3" max="5" width="14.42578125" style="75" customWidth="1"/>
    <col min="6" max="6" width="15.42578125" style="75" customWidth="1"/>
    <col min="7" max="8" width="14.42578125" style="75"/>
    <col min="9" max="9" width="18.140625" style="75" customWidth="1"/>
    <col min="10" max="10" width="14.42578125" style="75"/>
    <col min="11" max="11" width="15.28515625" style="75" customWidth="1"/>
    <col min="12" max="13" width="14.42578125" style="75"/>
    <col min="14" max="14" width="15" style="75" customWidth="1"/>
    <col min="15" max="16384" width="14.42578125" style="75"/>
  </cols>
  <sheetData>
    <row r="1" spans="1:92" ht="8.25" customHeight="1" x14ac:dyDescent="0.25">
      <c r="A1" s="1"/>
      <c r="B1" s="2"/>
      <c r="C1" s="1"/>
      <c r="D1" s="1"/>
      <c r="N1" s="3"/>
    </row>
    <row r="2" spans="1:92" ht="18" x14ac:dyDescent="0.25">
      <c r="A2" s="1"/>
      <c r="B2" s="4" t="s">
        <v>0</v>
      </c>
      <c r="C2" s="1"/>
      <c r="D2" s="1"/>
      <c r="E2" s="101" t="s">
        <v>1</v>
      </c>
      <c r="F2" s="5"/>
      <c r="G2" s="5"/>
      <c r="H2" s="5"/>
      <c r="I2" s="5"/>
      <c r="J2" s="5"/>
      <c r="K2" s="5"/>
      <c r="L2" s="6"/>
      <c r="N2" s="3" t="s">
        <v>2</v>
      </c>
    </row>
    <row r="3" spans="1:92" x14ac:dyDescent="0.25">
      <c r="A3" s="3"/>
      <c r="B3" s="3"/>
      <c r="C3" s="3"/>
      <c r="D3" s="3"/>
      <c r="E3" s="93" t="s">
        <v>3</v>
      </c>
      <c r="F3" s="93" t="s">
        <v>4</v>
      </c>
      <c r="G3" s="93" t="s">
        <v>5</v>
      </c>
      <c r="H3" s="93" t="s">
        <v>4</v>
      </c>
      <c r="I3" s="93" t="s">
        <v>6</v>
      </c>
      <c r="J3" s="93" t="s">
        <v>4</v>
      </c>
      <c r="K3" s="93" t="s">
        <v>7</v>
      </c>
      <c r="L3" s="93" t="s">
        <v>4</v>
      </c>
      <c r="N3" s="7" t="s">
        <v>8</v>
      </c>
    </row>
    <row r="4" spans="1:92" ht="12.75" x14ac:dyDescent="0.2">
      <c r="A4" s="8"/>
      <c r="B4" s="8"/>
      <c r="C4" s="8"/>
      <c r="D4" s="8"/>
      <c r="E4" s="94" t="s">
        <v>9</v>
      </c>
      <c r="F4" s="80">
        <v>350000</v>
      </c>
      <c r="G4" s="81" t="s">
        <v>10</v>
      </c>
      <c r="H4" s="82">
        <v>0.05</v>
      </c>
      <c r="I4" s="91" t="s">
        <v>6</v>
      </c>
      <c r="J4" s="83">
        <v>2200</v>
      </c>
      <c r="K4" s="81" t="s">
        <v>11</v>
      </c>
      <c r="L4" s="84">
        <v>0.22</v>
      </c>
      <c r="N4" s="9" t="s">
        <v>12</v>
      </c>
    </row>
    <row r="5" spans="1:92" ht="12.75" x14ac:dyDescent="0.2">
      <c r="A5" s="8"/>
      <c r="B5" s="8"/>
      <c r="C5" s="8"/>
      <c r="D5" s="8"/>
      <c r="E5" s="94" t="s">
        <v>13</v>
      </c>
      <c r="F5" s="85">
        <v>350000</v>
      </c>
      <c r="G5" s="81" t="s">
        <v>14</v>
      </c>
      <c r="H5" s="86">
        <v>30</v>
      </c>
      <c r="I5" s="91" t="s">
        <v>15</v>
      </c>
      <c r="J5" s="82">
        <v>0.04</v>
      </c>
      <c r="K5" s="81" t="s">
        <v>16</v>
      </c>
      <c r="L5" s="84">
        <v>0.33</v>
      </c>
      <c r="N5" s="10" t="s">
        <v>17</v>
      </c>
    </row>
    <row r="6" spans="1:92" ht="12.75" x14ac:dyDescent="0.2">
      <c r="A6" s="8"/>
      <c r="B6" s="8"/>
      <c r="C6" s="8"/>
      <c r="D6" s="8"/>
      <c r="E6" s="94" t="s">
        <v>18</v>
      </c>
      <c r="F6" s="87">
        <v>0</v>
      </c>
      <c r="G6" s="81" t="s">
        <v>19</v>
      </c>
      <c r="H6" s="82">
        <v>0.09</v>
      </c>
      <c r="I6" s="91" t="s">
        <v>20</v>
      </c>
      <c r="J6" s="82">
        <v>0.13</v>
      </c>
      <c r="K6" s="88"/>
      <c r="L6" s="89"/>
      <c r="N6" s="11" t="s">
        <v>21</v>
      </c>
    </row>
    <row r="7" spans="1:92" ht="12.75" x14ac:dyDescent="0.2">
      <c r="A7" s="8"/>
      <c r="B7" s="8"/>
      <c r="C7" s="8"/>
      <c r="D7" s="8"/>
      <c r="E7" s="94" t="s">
        <v>22</v>
      </c>
      <c r="F7" s="90">
        <f>F5*(1-F6)</f>
        <v>350000</v>
      </c>
      <c r="G7" s="81" t="s">
        <v>23</v>
      </c>
      <c r="H7" s="90">
        <f>'Property 2'!F100</f>
        <v>1597.0443284611101</v>
      </c>
      <c r="I7" s="95" t="s">
        <v>24</v>
      </c>
      <c r="J7" s="82">
        <v>0.04</v>
      </c>
      <c r="K7" s="88"/>
      <c r="L7" s="89"/>
    </row>
    <row r="8" spans="1:92" ht="12.75" x14ac:dyDescent="0.2">
      <c r="A8" s="8"/>
      <c r="B8" s="8"/>
      <c r="C8" s="8"/>
      <c r="D8" s="8"/>
      <c r="E8" s="94" t="s">
        <v>25</v>
      </c>
      <c r="F8" s="87">
        <v>0.15</v>
      </c>
      <c r="G8" s="81" t="s">
        <v>26</v>
      </c>
      <c r="H8" s="90">
        <f>H7*H6</f>
        <v>143.7339895614999</v>
      </c>
      <c r="I8" s="91" t="s">
        <v>27</v>
      </c>
      <c r="J8" s="82">
        <v>0.05</v>
      </c>
      <c r="K8" s="88"/>
      <c r="L8" s="89"/>
    </row>
    <row r="9" spans="1:92" ht="12.75" x14ac:dyDescent="0.2">
      <c r="A9" s="8"/>
      <c r="B9" s="8"/>
      <c r="C9" s="8"/>
      <c r="D9" s="8"/>
      <c r="E9" s="94" t="s">
        <v>28</v>
      </c>
      <c r="F9" s="90">
        <f>F5*F8</f>
        <v>52500</v>
      </c>
      <c r="G9" s="81" t="s">
        <v>29</v>
      </c>
      <c r="H9" s="90">
        <f>H7+H8</f>
        <v>1740.7783180226099</v>
      </c>
      <c r="I9" s="96"/>
      <c r="J9" s="89"/>
      <c r="K9" s="88"/>
      <c r="L9" s="89"/>
    </row>
    <row r="10" spans="1:92" ht="12.75" x14ac:dyDescent="0.2">
      <c r="E10" s="94" t="s">
        <v>30</v>
      </c>
      <c r="F10" s="90">
        <f>F7-F9</f>
        <v>297500</v>
      </c>
      <c r="G10" s="81" t="s">
        <v>31</v>
      </c>
      <c r="H10" s="82">
        <v>0.04</v>
      </c>
      <c r="I10" s="96"/>
      <c r="J10" s="89"/>
      <c r="K10" s="88"/>
      <c r="L10" s="89"/>
    </row>
    <row r="11" spans="1:92" ht="12.75" x14ac:dyDescent="0.2">
      <c r="E11" s="91"/>
      <c r="F11" s="89"/>
      <c r="G11" s="92" t="s">
        <v>32</v>
      </c>
      <c r="H11" s="82">
        <v>0.05</v>
      </c>
      <c r="I11" s="97"/>
      <c r="J11" s="89"/>
      <c r="K11" s="88"/>
      <c r="L11" s="89"/>
    </row>
    <row r="12" spans="1:92" ht="15.75" x14ac:dyDescent="0.25">
      <c r="E12" s="100" t="s">
        <v>99</v>
      </c>
      <c r="F12" s="76"/>
      <c r="G12" s="76"/>
      <c r="H12" s="76"/>
      <c r="I12" s="76"/>
      <c r="J12" s="76"/>
      <c r="K12" s="76"/>
      <c r="L12" s="79"/>
    </row>
    <row r="13" spans="1:92" x14ac:dyDescent="0.25">
      <c r="E13" s="15" t="s">
        <v>33</v>
      </c>
      <c r="F13" s="13">
        <f>C30</f>
        <v>758.66018372868075</v>
      </c>
      <c r="G13" s="15" t="s">
        <v>34</v>
      </c>
      <c r="H13" s="13">
        <f>C37</f>
        <v>4389.2119030632894</v>
      </c>
      <c r="I13" s="15" t="s">
        <v>32</v>
      </c>
      <c r="J13" s="14">
        <f>C46</f>
        <v>17500</v>
      </c>
      <c r="K13" s="77" t="s">
        <v>35</v>
      </c>
      <c r="L13" s="78">
        <f>C60</f>
        <v>6261.068140905767</v>
      </c>
    </row>
    <row r="14" spans="1:92" x14ac:dyDescent="0.25">
      <c r="E14" s="15" t="s">
        <v>36</v>
      </c>
      <c r="F14" s="16">
        <f>((J4-(H8+C27))*12)/F4</f>
        <v>6.069483464360572E-2</v>
      </c>
      <c r="G14" s="15" t="s">
        <v>37</v>
      </c>
      <c r="H14" s="17">
        <f>((J4-(H8+C27))*12)/(D109*(1-L4)+E109)</f>
        <v>1.3348776846744106</v>
      </c>
      <c r="I14" s="12"/>
      <c r="J14" s="18"/>
      <c r="K14" s="77" t="s">
        <v>98</v>
      </c>
      <c r="L14" s="102">
        <v>0.48399999999999999</v>
      </c>
    </row>
    <row r="15" spans="1:92" ht="4.5" customHeight="1" x14ac:dyDescent="0.2">
      <c r="A15" s="19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92" ht="12.75" x14ac:dyDescent="0.2">
      <c r="A16" s="19"/>
      <c r="B16" s="21" t="s">
        <v>38</v>
      </c>
      <c r="C16" s="22">
        <v>1</v>
      </c>
      <c r="D16" s="22">
        <v>2</v>
      </c>
      <c r="E16" s="22">
        <v>3</v>
      </c>
      <c r="F16" s="22">
        <v>4</v>
      </c>
      <c r="G16" s="22">
        <v>5</v>
      </c>
      <c r="H16" s="22">
        <v>6</v>
      </c>
      <c r="I16" s="22">
        <v>7</v>
      </c>
      <c r="J16" s="22">
        <v>8</v>
      </c>
      <c r="K16" s="22">
        <v>9</v>
      </c>
      <c r="L16" s="22">
        <v>10</v>
      </c>
      <c r="M16" s="22">
        <v>11</v>
      </c>
      <c r="N16" s="22">
        <v>12</v>
      </c>
      <c r="O16" s="22">
        <v>13</v>
      </c>
      <c r="P16" s="22">
        <v>14</v>
      </c>
      <c r="Q16" s="22">
        <v>15</v>
      </c>
      <c r="R16" s="22">
        <v>16</v>
      </c>
      <c r="S16" s="22">
        <v>17</v>
      </c>
      <c r="T16" s="22">
        <v>18</v>
      </c>
      <c r="U16" s="22">
        <v>19</v>
      </c>
      <c r="V16" s="22">
        <v>20</v>
      </c>
      <c r="W16" s="22">
        <v>21</v>
      </c>
      <c r="X16" s="22">
        <v>22</v>
      </c>
      <c r="Y16" s="22">
        <v>23</v>
      </c>
      <c r="Z16" s="22">
        <v>24</v>
      </c>
      <c r="AA16" s="22">
        <v>25</v>
      </c>
      <c r="AB16" s="22">
        <v>26</v>
      </c>
      <c r="AC16" s="22">
        <v>27</v>
      </c>
      <c r="AD16" s="22">
        <v>28</v>
      </c>
      <c r="AE16" s="22">
        <v>29</v>
      </c>
      <c r="AF16" s="22">
        <v>30</v>
      </c>
      <c r="AG16" s="22">
        <v>31</v>
      </c>
      <c r="AH16" s="22">
        <v>32</v>
      </c>
      <c r="AI16" s="22">
        <v>33</v>
      </c>
      <c r="AJ16" s="22">
        <v>34</v>
      </c>
      <c r="AK16" s="22">
        <v>35</v>
      </c>
      <c r="AL16" s="22">
        <v>36</v>
      </c>
      <c r="AM16" s="22">
        <v>37</v>
      </c>
      <c r="AN16" s="22">
        <v>38</v>
      </c>
      <c r="AO16" s="22">
        <v>39</v>
      </c>
      <c r="AP16" s="22">
        <v>40</v>
      </c>
      <c r="AQ16" s="22">
        <v>41</v>
      </c>
      <c r="AR16" s="22">
        <v>42</v>
      </c>
      <c r="AS16" s="22">
        <v>43</v>
      </c>
      <c r="AT16" s="22">
        <v>44</v>
      </c>
      <c r="AU16" s="22">
        <v>45</v>
      </c>
      <c r="AV16" s="22">
        <v>46</v>
      </c>
      <c r="AW16" s="22">
        <v>47</v>
      </c>
      <c r="AX16" s="22">
        <v>48</v>
      </c>
      <c r="AY16" s="22">
        <v>49</v>
      </c>
      <c r="AZ16" s="22">
        <v>50</v>
      </c>
      <c r="BA16" s="22">
        <v>51</v>
      </c>
      <c r="BB16" s="22">
        <v>52</v>
      </c>
      <c r="BC16" s="22">
        <v>53</v>
      </c>
      <c r="BD16" s="22">
        <v>54</v>
      </c>
      <c r="BE16" s="22">
        <v>55</v>
      </c>
      <c r="BF16" s="22">
        <v>56</v>
      </c>
      <c r="BG16" s="22">
        <v>57</v>
      </c>
      <c r="BH16" s="22">
        <v>58</v>
      </c>
      <c r="BI16" s="22">
        <v>59</v>
      </c>
      <c r="BJ16" s="22">
        <v>60</v>
      </c>
      <c r="BK16" s="22">
        <v>61</v>
      </c>
      <c r="BL16" s="22">
        <v>62</v>
      </c>
      <c r="BM16" s="22">
        <v>63</v>
      </c>
      <c r="BN16" s="22">
        <v>64</v>
      </c>
      <c r="BO16" s="22">
        <v>65</v>
      </c>
      <c r="BP16" s="22">
        <v>66</v>
      </c>
      <c r="BQ16" s="22">
        <v>67</v>
      </c>
      <c r="BR16" s="22">
        <v>68</v>
      </c>
      <c r="BS16" s="22">
        <v>69</v>
      </c>
      <c r="BT16" s="22">
        <v>70</v>
      </c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</row>
    <row r="17" spans="1:72" ht="12.75" x14ac:dyDescent="0.2">
      <c r="A17" s="8"/>
      <c r="B17" s="24" t="s">
        <v>39</v>
      </c>
      <c r="C17" s="98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</row>
    <row r="18" spans="1:72" ht="12.75" x14ac:dyDescent="0.2">
      <c r="A18" s="8"/>
      <c r="B18" s="8" t="s">
        <v>40</v>
      </c>
      <c r="C18" s="25">
        <f>'Property 2'!J109</f>
        <v>19164.531941533322</v>
      </c>
      <c r="D18" s="25">
        <f>'Property 2'!J110</f>
        <v>19164.531941533322</v>
      </c>
      <c r="E18" s="25">
        <f>'Property 2'!J111</f>
        <v>19164.531941533322</v>
      </c>
      <c r="F18" s="25">
        <f>'Property 2'!J112</f>
        <v>19164.531941533322</v>
      </c>
      <c r="G18" s="25">
        <f>'Property 2'!J113</f>
        <v>19164.531941533322</v>
      </c>
      <c r="H18" s="25">
        <f>'Property 2'!J114</f>
        <v>19164.531941533322</v>
      </c>
      <c r="I18" s="25">
        <f>'Property 2'!J115</f>
        <v>19164.531941533322</v>
      </c>
      <c r="J18" s="25">
        <f>'Property 2'!J116</f>
        <v>19164.531941533322</v>
      </c>
      <c r="K18" s="25">
        <f>'Property 2'!J117</f>
        <v>19164.531941533322</v>
      </c>
      <c r="L18" s="25">
        <f>'Property 2'!J118</f>
        <v>19164.531941533322</v>
      </c>
      <c r="M18" s="25">
        <f>'Property 2'!J119</f>
        <v>19164.531941533322</v>
      </c>
      <c r="N18" s="25">
        <f>'Property 2'!J120</f>
        <v>19164.531941533322</v>
      </c>
      <c r="O18" s="25">
        <f>'Property 2'!J121</f>
        <v>19164.531941533322</v>
      </c>
      <c r="P18" s="25">
        <f>'Property 2'!J122</f>
        <v>19164.531941533322</v>
      </c>
      <c r="Q18" s="25">
        <f>'Property 2'!J123</f>
        <v>19164.531941533322</v>
      </c>
      <c r="R18" s="25">
        <f>'Property 2'!J124</f>
        <v>19164.531941533322</v>
      </c>
      <c r="S18" s="25">
        <f>'Property 2'!J125</f>
        <v>19164.531941533322</v>
      </c>
      <c r="T18" s="25">
        <f>'Property 2'!J126</f>
        <v>19164.531941533322</v>
      </c>
      <c r="U18" s="25">
        <f>'Property 2'!J127</f>
        <v>19164.531941533322</v>
      </c>
      <c r="V18" s="25">
        <f>'Property 2'!J128</f>
        <v>19164.531941533322</v>
      </c>
      <c r="W18" s="25">
        <f>'Property 2'!J129</f>
        <v>19164.531941533322</v>
      </c>
      <c r="X18" s="25">
        <f>'Property 2'!J130</f>
        <v>19164.531941533322</v>
      </c>
      <c r="Y18" s="25">
        <f>'Property 2'!J131</f>
        <v>19164.531941533322</v>
      </c>
      <c r="Z18" s="25">
        <f>'Property 2'!J132</f>
        <v>19164.531941533322</v>
      </c>
      <c r="AA18" s="25">
        <f>'Property 2'!J133</f>
        <v>19164.531941533322</v>
      </c>
      <c r="AB18" s="25">
        <f>'Property 2'!J134</f>
        <v>19164.531941533322</v>
      </c>
      <c r="AC18" s="25">
        <f>'Property 2'!J135</f>
        <v>19164.531941533322</v>
      </c>
      <c r="AD18" s="25">
        <f>'Property 2'!J136</f>
        <v>19164.531941533322</v>
      </c>
      <c r="AE18" s="25">
        <f>'Property 2'!J137</f>
        <v>19164.531941533322</v>
      </c>
      <c r="AF18" s="25">
        <f>'Property 2'!J138</f>
        <v>19164.531941533322</v>
      </c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</row>
    <row r="19" spans="1:72" ht="12.75" x14ac:dyDescent="0.2">
      <c r="A19" s="8"/>
      <c r="B19" s="8" t="s">
        <v>41</v>
      </c>
      <c r="C19" s="25">
        <f>(H8*12)</f>
        <v>1724.8078747379986</v>
      </c>
      <c r="D19" s="25">
        <f t="shared" ref="D19:AI19" si="0">C19*(1+$H10)</f>
        <v>1793.8001897275187</v>
      </c>
      <c r="E19" s="25">
        <f t="shared" si="0"/>
        <v>1865.5521973166196</v>
      </c>
      <c r="F19" s="25">
        <f t="shared" si="0"/>
        <v>1940.1742852092846</v>
      </c>
      <c r="G19" s="25">
        <f t="shared" si="0"/>
        <v>2017.781256617656</v>
      </c>
      <c r="H19" s="25">
        <f t="shared" si="0"/>
        <v>2098.4925068823622</v>
      </c>
      <c r="I19" s="25">
        <f t="shared" si="0"/>
        <v>2182.4322071576566</v>
      </c>
      <c r="J19" s="25">
        <f t="shared" si="0"/>
        <v>2269.7294954439631</v>
      </c>
      <c r="K19" s="25">
        <f t="shared" si="0"/>
        <v>2360.5186752617215</v>
      </c>
      <c r="L19" s="25">
        <f t="shared" si="0"/>
        <v>2454.9394222721903</v>
      </c>
      <c r="M19" s="25">
        <f t="shared" si="0"/>
        <v>2553.1369991630781</v>
      </c>
      <c r="N19" s="25">
        <f t="shared" si="0"/>
        <v>2655.2624791296012</v>
      </c>
      <c r="O19" s="25">
        <f t="shared" si="0"/>
        <v>2761.4729782947852</v>
      </c>
      <c r="P19" s="25">
        <f t="shared" si="0"/>
        <v>2871.9318974265766</v>
      </c>
      <c r="Q19" s="25">
        <f t="shared" si="0"/>
        <v>2986.8091733236397</v>
      </c>
      <c r="R19" s="25">
        <f t="shared" si="0"/>
        <v>3106.2815402565852</v>
      </c>
      <c r="S19" s="25">
        <f t="shared" si="0"/>
        <v>3230.5328018668488</v>
      </c>
      <c r="T19" s="25">
        <f t="shared" si="0"/>
        <v>3359.754113941523</v>
      </c>
      <c r="U19" s="25">
        <f t="shared" si="0"/>
        <v>3494.1442784991841</v>
      </c>
      <c r="V19" s="25">
        <f t="shared" si="0"/>
        <v>3633.9100496391516</v>
      </c>
      <c r="W19" s="25">
        <f t="shared" si="0"/>
        <v>3779.2664516247178</v>
      </c>
      <c r="X19" s="25">
        <f t="shared" si="0"/>
        <v>3930.4371096897066</v>
      </c>
      <c r="Y19" s="25">
        <f t="shared" si="0"/>
        <v>4087.6545940772949</v>
      </c>
      <c r="Z19" s="25">
        <f t="shared" si="0"/>
        <v>4251.1607778403868</v>
      </c>
      <c r="AA19" s="25">
        <f t="shared" si="0"/>
        <v>4421.2072089540025</v>
      </c>
      <c r="AB19" s="25">
        <f t="shared" si="0"/>
        <v>4598.0554973121625</v>
      </c>
      <c r="AC19" s="25">
        <f t="shared" si="0"/>
        <v>4781.9777172046488</v>
      </c>
      <c r="AD19" s="25">
        <f t="shared" si="0"/>
        <v>4973.256825892835</v>
      </c>
      <c r="AE19" s="25">
        <f t="shared" si="0"/>
        <v>5172.1870989285489</v>
      </c>
      <c r="AF19" s="25">
        <f t="shared" si="0"/>
        <v>5379.0745828856907</v>
      </c>
      <c r="AG19" s="25">
        <f t="shared" si="0"/>
        <v>5594.2375662011182</v>
      </c>
      <c r="AH19" s="25">
        <f t="shared" si="0"/>
        <v>5818.0070688491633</v>
      </c>
      <c r="AI19" s="25">
        <f t="shared" si="0"/>
        <v>6050.72735160313</v>
      </c>
      <c r="AJ19" s="25">
        <f t="shared" ref="AJ19:BT19" si="1">AI19*(1+$H10)</f>
        <v>6292.7564456672553</v>
      </c>
      <c r="AK19" s="25">
        <f t="shared" si="1"/>
        <v>6544.4667034939457</v>
      </c>
      <c r="AL19" s="25">
        <f t="shared" si="1"/>
        <v>6806.2453716337041</v>
      </c>
      <c r="AM19" s="25">
        <f t="shared" si="1"/>
        <v>7078.4951864990526</v>
      </c>
      <c r="AN19" s="25">
        <f t="shared" si="1"/>
        <v>7361.6349939590145</v>
      </c>
      <c r="AO19" s="25">
        <f t="shared" si="1"/>
        <v>7656.1003937173755</v>
      </c>
      <c r="AP19" s="25">
        <f t="shared" si="1"/>
        <v>7962.3444094660708</v>
      </c>
      <c r="AQ19" s="25">
        <f t="shared" si="1"/>
        <v>8280.8381858447137</v>
      </c>
      <c r="AR19" s="25">
        <f t="shared" si="1"/>
        <v>8612.071713278503</v>
      </c>
      <c r="AS19" s="25">
        <f t="shared" si="1"/>
        <v>8956.5545818096434</v>
      </c>
      <c r="AT19" s="25">
        <f t="shared" si="1"/>
        <v>9314.8167650820287</v>
      </c>
      <c r="AU19" s="25">
        <f t="shared" si="1"/>
        <v>9687.4094356853111</v>
      </c>
      <c r="AV19" s="25">
        <f t="shared" si="1"/>
        <v>10074.905813112724</v>
      </c>
      <c r="AW19" s="25">
        <f t="shared" si="1"/>
        <v>10477.902045637233</v>
      </c>
      <c r="AX19" s="25">
        <f t="shared" si="1"/>
        <v>10897.018127462723</v>
      </c>
      <c r="AY19" s="25">
        <f t="shared" si="1"/>
        <v>11332.898852561233</v>
      </c>
      <c r="AZ19" s="25">
        <f t="shared" si="1"/>
        <v>11786.214806663684</v>
      </c>
      <c r="BA19" s="25">
        <f t="shared" si="1"/>
        <v>12257.663398930232</v>
      </c>
      <c r="BB19" s="25">
        <f t="shared" si="1"/>
        <v>12747.969934887442</v>
      </c>
      <c r="BC19" s="25">
        <f t="shared" si="1"/>
        <v>13257.88873228294</v>
      </c>
      <c r="BD19" s="25">
        <f t="shared" si="1"/>
        <v>13788.204281574257</v>
      </c>
      <c r="BE19" s="25">
        <f t="shared" si="1"/>
        <v>14339.732452837228</v>
      </c>
      <c r="BF19" s="25">
        <f t="shared" si="1"/>
        <v>14913.321750950718</v>
      </c>
      <c r="BG19" s="25">
        <f t="shared" si="1"/>
        <v>15509.854620988746</v>
      </c>
      <c r="BH19" s="25">
        <f t="shared" si="1"/>
        <v>16130.248805828296</v>
      </c>
      <c r="BI19" s="25">
        <f t="shared" si="1"/>
        <v>16775.458758061428</v>
      </c>
      <c r="BJ19" s="25">
        <f t="shared" si="1"/>
        <v>17446.477108383886</v>
      </c>
      <c r="BK19" s="25">
        <f t="shared" si="1"/>
        <v>18144.336192719242</v>
      </c>
      <c r="BL19" s="25">
        <f t="shared" si="1"/>
        <v>18870.109640428011</v>
      </c>
      <c r="BM19" s="25">
        <f t="shared" si="1"/>
        <v>19624.914026045131</v>
      </c>
      <c r="BN19" s="25">
        <f t="shared" si="1"/>
        <v>20409.910587086939</v>
      </c>
      <c r="BO19" s="25">
        <f t="shared" si="1"/>
        <v>21226.307010570417</v>
      </c>
      <c r="BP19" s="25">
        <f t="shared" si="1"/>
        <v>22075.359290993234</v>
      </c>
      <c r="BQ19" s="25">
        <f t="shared" si="1"/>
        <v>22958.373662632963</v>
      </c>
      <c r="BR19" s="25">
        <f t="shared" si="1"/>
        <v>23876.708609138281</v>
      </c>
      <c r="BS19" s="25">
        <f t="shared" si="1"/>
        <v>24831.776953503813</v>
      </c>
      <c r="BT19" s="25">
        <f t="shared" si="1"/>
        <v>25825.048031643968</v>
      </c>
    </row>
    <row r="20" spans="1:72" ht="12.75" x14ac:dyDescent="0.2">
      <c r="A20" s="8"/>
      <c r="B20" s="8" t="s">
        <v>42</v>
      </c>
      <c r="C20" s="25">
        <f t="shared" ref="C20:AF20" si="2">C18+C19</f>
        <v>20889.33981627132</v>
      </c>
      <c r="D20" s="25">
        <f t="shared" si="2"/>
        <v>20958.332131260839</v>
      </c>
      <c r="E20" s="25">
        <f t="shared" si="2"/>
        <v>21030.084138849939</v>
      </c>
      <c r="F20" s="25">
        <f t="shared" si="2"/>
        <v>21104.706226742604</v>
      </c>
      <c r="G20" s="25">
        <f t="shared" si="2"/>
        <v>21182.313198150976</v>
      </c>
      <c r="H20" s="25">
        <f t="shared" si="2"/>
        <v>21263.024448415683</v>
      </c>
      <c r="I20" s="25">
        <f t="shared" si="2"/>
        <v>21346.964148690979</v>
      </c>
      <c r="J20" s="25">
        <f t="shared" si="2"/>
        <v>21434.261436977285</v>
      </c>
      <c r="K20" s="25">
        <f t="shared" si="2"/>
        <v>21525.050616795044</v>
      </c>
      <c r="L20" s="25">
        <f t="shared" si="2"/>
        <v>21619.471363805511</v>
      </c>
      <c r="M20" s="25">
        <f t="shared" si="2"/>
        <v>21717.6689406964</v>
      </c>
      <c r="N20" s="25">
        <f t="shared" si="2"/>
        <v>21819.794420662922</v>
      </c>
      <c r="O20" s="25">
        <f t="shared" si="2"/>
        <v>21926.004919828105</v>
      </c>
      <c r="P20" s="25">
        <f t="shared" si="2"/>
        <v>22036.463838959899</v>
      </c>
      <c r="Q20" s="25">
        <f t="shared" si="2"/>
        <v>22151.341114856961</v>
      </c>
      <c r="R20" s="25">
        <f t="shared" si="2"/>
        <v>22270.813481789908</v>
      </c>
      <c r="S20" s="25">
        <f t="shared" si="2"/>
        <v>22395.064743400169</v>
      </c>
      <c r="T20" s="25">
        <f t="shared" si="2"/>
        <v>22524.286055474844</v>
      </c>
      <c r="U20" s="25">
        <f t="shared" si="2"/>
        <v>22658.676220032507</v>
      </c>
      <c r="V20" s="25">
        <f t="shared" si="2"/>
        <v>22798.441991172473</v>
      </c>
      <c r="W20" s="25">
        <f t="shared" si="2"/>
        <v>22943.798393158038</v>
      </c>
      <c r="X20" s="25">
        <f t="shared" si="2"/>
        <v>23094.96905122303</v>
      </c>
      <c r="Y20" s="25">
        <f t="shared" si="2"/>
        <v>23252.186535610617</v>
      </c>
      <c r="Z20" s="25">
        <f t="shared" si="2"/>
        <v>23415.692719373706</v>
      </c>
      <c r="AA20" s="25">
        <f t="shared" si="2"/>
        <v>23585.739150487323</v>
      </c>
      <c r="AB20" s="25">
        <f t="shared" si="2"/>
        <v>23762.587438845483</v>
      </c>
      <c r="AC20" s="25">
        <f t="shared" si="2"/>
        <v>23946.50965873797</v>
      </c>
      <c r="AD20" s="25">
        <f t="shared" si="2"/>
        <v>24137.788767426158</v>
      </c>
      <c r="AE20" s="25">
        <f t="shared" si="2"/>
        <v>24336.71904046187</v>
      </c>
      <c r="AF20" s="25">
        <f t="shared" si="2"/>
        <v>24543.60652441901</v>
      </c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</row>
    <row r="21" spans="1:72" ht="12.75" x14ac:dyDescent="0.2">
      <c r="A21" s="8"/>
      <c r="B21" s="8" t="s">
        <v>43</v>
      </c>
      <c r="C21" s="25">
        <f t="shared" ref="C21:BT21" si="3">(C18+C19)/12</f>
        <v>1740.7783180226099</v>
      </c>
      <c r="D21" s="25">
        <f t="shared" si="3"/>
        <v>1746.5276776050698</v>
      </c>
      <c r="E21" s="25">
        <f t="shared" si="3"/>
        <v>1752.5070115708284</v>
      </c>
      <c r="F21" s="25">
        <f t="shared" si="3"/>
        <v>1758.725518895217</v>
      </c>
      <c r="G21" s="25">
        <f t="shared" si="3"/>
        <v>1765.1927665125813</v>
      </c>
      <c r="H21" s="25">
        <f t="shared" si="3"/>
        <v>1771.9187040346403</v>
      </c>
      <c r="I21" s="25">
        <f t="shared" si="3"/>
        <v>1778.9136790575815</v>
      </c>
      <c r="J21" s="25">
        <f t="shared" si="3"/>
        <v>1786.1884530814405</v>
      </c>
      <c r="K21" s="25">
        <f t="shared" si="3"/>
        <v>1793.7542180662538</v>
      </c>
      <c r="L21" s="25">
        <f t="shared" si="3"/>
        <v>1801.6226136504592</v>
      </c>
      <c r="M21" s="25">
        <f t="shared" si="3"/>
        <v>1809.8057450580334</v>
      </c>
      <c r="N21" s="25">
        <f t="shared" si="3"/>
        <v>1818.3162017219101</v>
      </c>
      <c r="O21" s="25">
        <f t="shared" si="3"/>
        <v>1827.1670766523421</v>
      </c>
      <c r="P21" s="25">
        <f t="shared" si="3"/>
        <v>1836.3719865799915</v>
      </c>
      <c r="Q21" s="25">
        <f t="shared" si="3"/>
        <v>1845.9450929047468</v>
      </c>
      <c r="R21" s="25">
        <f t="shared" si="3"/>
        <v>1855.9011234824923</v>
      </c>
      <c r="S21" s="25">
        <f t="shared" si="3"/>
        <v>1866.2553952833475</v>
      </c>
      <c r="T21" s="25">
        <f t="shared" si="3"/>
        <v>1877.023837956237</v>
      </c>
      <c r="U21" s="25">
        <f t="shared" si="3"/>
        <v>1888.2230183360423</v>
      </c>
      <c r="V21" s="25">
        <f t="shared" si="3"/>
        <v>1899.8701659310393</v>
      </c>
      <c r="W21" s="25">
        <f t="shared" si="3"/>
        <v>1911.9831994298365</v>
      </c>
      <c r="X21" s="25">
        <f t="shared" si="3"/>
        <v>1924.5807542685859</v>
      </c>
      <c r="Y21" s="25">
        <f t="shared" si="3"/>
        <v>1937.6822113008848</v>
      </c>
      <c r="Z21" s="25">
        <f t="shared" si="3"/>
        <v>1951.3077266144755</v>
      </c>
      <c r="AA21" s="25">
        <f t="shared" si="3"/>
        <v>1965.4782625406103</v>
      </c>
      <c r="AB21" s="25">
        <f t="shared" si="3"/>
        <v>1980.2156199037902</v>
      </c>
      <c r="AC21" s="25">
        <f t="shared" si="3"/>
        <v>1995.5424715614975</v>
      </c>
      <c r="AD21" s="25">
        <f t="shared" si="3"/>
        <v>2011.4823972855131</v>
      </c>
      <c r="AE21" s="25">
        <f t="shared" si="3"/>
        <v>2028.0599200384893</v>
      </c>
      <c r="AF21" s="25">
        <f t="shared" si="3"/>
        <v>2045.3005437015843</v>
      </c>
      <c r="AG21" s="25">
        <f t="shared" si="3"/>
        <v>466.18646385009316</v>
      </c>
      <c r="AH21" s="25">
        <f t="shared" si="3"/>
        <v>484.83392240409694</v>
      </c>
      <c r="AI21" s="25">
        <f t="shared" si="3"/>
        <v>504.22727930026082</v>
      </c>
      <c r="AJ21" s="25">
        <f t="shared" si="3"/>
        <v>524.39637047227131</v>
      </c>
      <c r="AK21" s="25">
        <f t="shared" si="3"/>
        <v>545.37222529116218</v>
      </c>
      <c r="AL21" s="25">
        <f t="shared" si="3"/>
        <v>567.18711430280871</v>
      </c>
      <c r="AM21" s="25">
        <f t="shared" si="3"/>
        <v>589.87459887492105</v>
      </c>
      <c r="AN21" s="25">
        <f t="shared" si="3"/>
        <v>613.46958282991784</v>
      </c>
      <c r="AO21" s="25">
        <f t="shared" si="3"/>
        <v>638.00836614311459</v>
      </c>
      <c r="AP21" s="25">
        <f t="shared" si="3"/>
        <v>663.52870078883927</v>
      </c>
      <c r="AQ21" s="25">
        <f t="shared" si="3"/>
        <v>690.06984882039285</v>
      </c>
      <c r="AR21" s="25">
        <f t="shared" si="3"/>
        <v>717.67264277320862</v>
      </c>
      <c r="AS21" s="25">
        <f t="shared" si="3"/>
        <v>746.37954848413699</v>
      </c>
      <c r="AT21" s="25">
        <f t="shared" si="3"/>
        <v>776.23473042350236</v>
      </c>
      <c r="AU21" s="25">
        <f t="shared" si="3"/>
        <v>807.28411964044255</v>
      </c>
      <c r="AV21" s="25">
        <f t="shared" si="3"/>
        <v>839.57548442606037</v>
      </c>
      <c r="AW21" s="25">
        <f t="shared" si="3"/>
        <v>873.15850380310269</v>
      </c>
      <c r="AX21" s="25">
        <f t="shared" si="3"/>
        <v>908.08484395522692</v>
      </c>
      <c r="AY21" s="25">
        <f t="shared" si="3"/>
        <v>944.40823771343605</v>
      </c>
      <c r="AZ21" s="25">
        <f t="shared" si="3"/>
        <v>982.18456722197368</v>
      </c>
      <c r="BA21" s="25">
        <f t="shared" si="3"/>
        <v>1021.4719499108527</v>
      </c>
      <c r="BB21" s="25">
        <f t="shared" si="3"/>
        <v>1062.3308279072869</v>
      </c>
      <c r="BC21" s="25">
        <f t="shared" si="3"/>
        <v>1104.8240610235782</v>
      </c>
      <c r="BD21" s="25">
        <f t="shared" si="3"/>
        <v>1149.0170234645213</v>
      </c>
      <c r="BE21" s="25">
        <f t="shared" si="3"/>
        <v>1194.9777044031023</v>
      </c>
      <c r="BF21" s="25">
        <f t="shared" si="3"/>
        <v>1242.7768125792265</v>
      </c>
      <c r="BG21" s="25">
        <f t="shared" si="3"/>
        <v>1292.4878850823955</v>
      </c>
      <c r="BH21" s="25">
        <f t="shared" si="3"/>
        <v>1344.1874004856913</v>
      </c>
      <c r="BI21" s="25">
        <f t="shared" si="3"/>
        <v>1397.954896505119</v>
      </c>
      <c r="BJ21" s="25">
        <f t="shared" si="3"/>
        <v>1453.8730923653238</v>
      </c>
      <c r="BK21" s="25">
        <f t="shared" si="3"/>
        <v>1512.0280160599368</v>
      </c>
      <c r="BL21" s="25">
        <f t="shared" si="3"/>
        <v>1572.5091367023342</v>
      </c>
      <c r="BM21" s="25">
        <f t="shared" si="3"/>
        <v>1635.4095021704277</v>
      </c>
      <c r="BN21" s="25">
        <f t="shared" si="3"/>
        <v>1700.825882257245</v>
      </c>
      <c r="BO21" s="25">
        <f t="shared" si="3"/>
        <v>1768.8589175475347</v>
      </c>
      <c r="BP21" s="25">
        <f t="shared" si="3"/>
        <v>1839.6132742494362</v>
      </c>
      <c r="BQ21" s="25">
        <f t="shared" si="3"/>
        <v>1913.1978052194136</v>
      </c>
      <c r="BR21" s="25">
        <f t="shared" si="3"/>
        <v>1989.7257174281901</v>
      </c>
      <c r="BS21" s="25">
        <f t="shared" si="3"/>
        <v>2069.3147461253179</v>
      </c>
      <c r="BT21" s="25">
        <f t="shared" si="3"/>
        <v>2152.0873359703305</v>
      </c>
    </row>
    <row r="22" spans="1:72" ht="12.75" x14ac:dyDescent="0.2">
      <c r="A22" s="8"/>
      <c r="B22" s="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</row>
    <row r="23" spans="1:72" ht="15.75" customHeight="1" x14ac:dyDescent="0.2">
      <c r="A23" s="8"/>
      <c r="B23" s="8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</row>
    <row r="24" spans="1:72" ht="15.75" customHeight="1" x14ac:dyDescent="0.2">
      <c r="A24" s="19"/>
      <c r="B24" s="21" t="s">
        <v>44</v>
      </c>
      <c r="C24" s="99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</row>
    <row r="25" spans="1:72" ht="15.75" customHeight="1" x14ac:dyDescent="0.2">
      <c r="A25" s="8"/>
      <c r="B25" s="8" t="s">
        <v>45</v>
      </c>
      <c r="C25" s="25">
        <f>J4</f>
        <v>2200</v>
      </c>
      <c r="D25" s="25">
        <f t="shared" ref="D25:AI25" si="4">C25*(1+$J5)</f>
        <v>2288</v>
      </c>
      <c r="E25" s="25">
        <f t="shared" si="4"/>
        <v>2379.52</v>
      </c>
      <c r="F25" s="25">
        <f t="shared" si="4"/>
        <v>2474.7008000000001</v>
      </c>
      <c r="G25" s="25">
        <f t="shared" si="4"/>
        <v>2573.6888320000003</v>
      </c>
      <c r="H25" s="25">
        <f t="shared" si="4"/>
        <v>2676.6363852800005</v>
      </c>
      <c r="I25" s="25">
        <f t="shared" si="4"/>
        <v>2783.7018406912007</v>
      </c>
      <c r="J25" s="25">
        <f t="shared" si="4"/>
        <v>2895.049914318849</v>
      </c>
      <c r="K25" s="25">
        <f t="shared" si="4"/>
        <v>3010.851910891603</v>
      </c>
      <c r="L25" s="25">
        <f t="shared" si="4"/>
        <v>3131.2859873272673</v>
      </c>
      <c r="M25" s="25">
        <f t="shared" si="4"/>
        <v>3256.5374268203582</v>
      </c>
      <c r="N25" s="25">
        <f t="shared" si="4"/>
        <v>3386.7989238931727</v>
      </c>
      <c r="O25" s="25">
        <f t="shared" si="4"/>
        <v>3522.2708808488997</v>
      </c>
      <c r="P25" s="25">
        <f t="shared" si="4"/>
        <v>3663.1617160828559</v>
      </c>
      <c r="Q25" s="25">
        <f t="shared" si="4"/>
        <v>3809.6881847261702</v>
      </c>
      <c r="R25" s="25">
        <f t="shared" si="4"/>
        <v>3962.0757121152174</v>
      </c>
      <c r="S25" s="25">
        <f t="shared" si="4"/>
        <v>4120.5587405998258</v>
      </c>
      <c r="T25" s="25">
        <f t="shared" si="4"/>
        <v>4285.3810902238192</v>
      </c>
      <c r="U25" s="25">
        <f t="shared" si="4"/>
        <v>4456.7963338327718</v>
      </c>
      <c r="V25" s="25">
        <f t="shared" si="4"/>
        <v>4635.0681871860825</v>
      </c>
      <c r="W25" s="25">
        <f t="shared" si="4"/>
        <v>4820.4709146735258</v>
      </c>
      <c r="X25" s="25">
        <f t="shared" si="4"/>
        <v>5013.2897512604668</v>
      </c>
      <c r="Y25" s="25">
        <f t="shared" si="4"/>
        <v>5213.8213413108861</v>
      </c>
      <c r="Z25" s="25">
        <f t="shared" si="4"/>
        <v>5422.3741949633213</v>
      </c>
      <c r="AA25" s="25">
        <f t="shared" si="4"/>
        <v>5639.2691627618542</v>
      </c>
      <c r="AB25" s="25">
        <f t="shared" si="4"/>
        <v>5864.8399292723288</v>
      </c>
      <c r="AC25" s="25">
        <f t="shared" si="4"/>
        <v>6099.433526443222</v>
      </c>
      <c r="AD25" s="25">
        <f t="shared" si="4"/>
        <v>6343.4108675009511</v>
      </c>
      <c r="AE25" s="25">
        <f t="shared" si="4"/>
        <v>6597.1473022009895</v>
      </c>
      <c r="AF25" s="25">
        <f t="shared" si="4"/>
        <v>6861.0331942890298</v>
      </c>
      <c r="AG25" s="25">
        <f t="shared" si="4"/>
        <v>7135.474522060591</v>
      </c>
      <c r="AH25" s="25">
        <f t="shared" si="4"/>
        <v>7420.8935029430149</v>
      </c>
      <c r="AI25" s="25">
        <f t="shared" si="4"/>
        <v>7717.7292430607358</v>
      </c>
      <c r="AJ25" s="25">
        <f t="shared" ref="AJ25:BT25" si="5">AI25*(1+$J5)</f>
        <v>8026.4384127831654</v>
      </c>
      <c r="AK25" s="25">
        <f t="shared" si="5"/>
        <v>8347.4959492944927</v>
      </c>
      <c r="AL25" s="25">
        <f t="shared" si="5"/>
        <v>8681.3957872662722</v>
      </c>
      <c r="AM25" s="25">
        <f t="shared" si="5"/>
        <v>9028.6516187569232</v>
      </c>
      <c r="AN25" s="25">
        <f t="shared" si="5"/>
        <v>9389.7976835072004</v>
      </c>
      <c r="AO25" s="25">
        <f t="shared" si="5"/>
        <v>9765.3895908474897</v>
      </c>
      <c r="AP25" s="25">
        <f t="shared" si="5"/>
        <v>10156.00517448139</v>
      </c>
      <c r="AQ25" s="25">
        <f t="shared" si="5"/>
        <v>10562.245381460645</v>
      </c>
      <c r="AR25" s="25">
        <f t="shared" si="5"/>
        <v>10984.735196719072</v>
      </c>
      <c r="AS25" s="25">
        <f t="shared" si="5"/>
        <v>11424.124604587834</v>
      </c>
      <c r="AT25" s="25">
        <f t="shared" si="5"/>
        <v>11881.089588771349</v>
      </c>
      <c r="AU25" s="25">
        <f t="shared" si="5"/>
        <v>12356.333172322204</v>
      </c>
      <c r="AV25" s="25">
        <f t="shared" si="5"/>
        <v>12850.586499215093</v>
      </c>
      <c r="AW25" s="25">
        <f t="shared" si="5"/>
        <v>13364.609959183697</v>
      </c>
      <c r="AX25" s="25">
        <f t="shared" si="5"/>
        <v>13899.194357551045</v>
      </c>
      <c r="AY25" s="25">
        <f t="shared" si="5"/>
        <v>14455.162131853087</v>
      </c>
      <c r="AZ25" s="25">
        <f t="shared" si="5"/>
        <v>15033.368617127211</v>
      </c>
      <c r="BA25" s="25">
        <f t="shared" si="5"/>
        <v>15634.7033618123</v>
      </c>
      <c r="BB25" s="25">
        <f t="shared" si="5"/>
        <v>16260.091496284793</v>
      </c>
      <c r="BC25" s="25">
        <f t="shared" si="5"/>
        <v>16910.495156136185</v>
      </c>
      <c r="BD25" s="25">
        <f t="shared" si="5"/>
        <v>17586.914962381634</v>
      </c>
      <c r="BE25" s="25">
        <f t="shared" si="5"/>
        <v>18290.391560876898</v>
      </c>
      <c r="BF25" s="25">
        <f t="shared" si="5"/>
        <v>19022.007223311975</v>
      </c>
      <c r="BG25" s="25">
        <f t="shared" si="5"/>
        <v>19782.887512244455</v>
      </c>
      <c r="BH25" s="25">
        <f t="shared" si="5"/>
        <v>20574.203012734233</v>
      </c>
      <c r="BI25" s="25">
        <f t="shared" si="5"/>
        <v>21397.171133243603</v>
      </c>
      <c r="BJ25" s="25">
        <f t="shared" si="5"/>
        <v>22253.057978573346</v>
      </c>
      <c r="BK25" s="25">
        <f t="shared" si="5"/>
        <v>23143.180297716281</v>
      </c>
      <c r="BL25" s="25">
        <f t="shared" si="5"/>
        <v>24068.907509624933</v>
      </c>
      <c r="BM25" s="25">
        <f t="shared" si="5"/>
        <v>25031.66381000993</v>
      </c>
      <c r="BN25" s="25">
        <f t="shared" si="5"/>
        <v>26032.930362410327</v>
      </c>
      <c r="BO25" s="25">
        <f t="shared" si="5"/>
        <v>27074.247576906742</v>
      </c>
      <c r="BP25" s="25">
        <f t="shared" si="5"/>
        <v>28157.217479983014</v>
      </c>
      <c r="BQ25" s="25">
        <f t="shared" si="5"/>
        <v>29283.506179182335</v>
      </c>
      <c r="BR25" s="25">
        <f t="shared" si="5"/>
        <v>30454.846426349632</v>
      </c>
      <c r="BS25" s="25">
        <f t="shared" si="5"/>
        <v>31673.040283403618</v>
      </c>
      <c r="BT25" s="25">
        <f t="shared" si="5"/>
        <v>32939.961894739761</v>
      </c>
    </row>
    <row r="26" spans="1:72" ht="15.75" customHeight="1" x14ac:dyDescent="0.2">
      <c r="A26" s="8"/>
      <c r="B26" s="8" t="s">
        <v>42</v>
      </c>
      <c r="C26" s="25">
        <f t="shared" ref="C26:BT26" si="6">C21</f>
        <v>1740.7783180226099</v>
      </c>
      <c r="D26" s="25">
        <f t="shared" si="6"/>
        <v>1746.5276776050698</v>
      </c>
      <c r="E26" s="25">
        <f t="shared" si="6"/>
        <v>1752.5070115708284</v>
      </c>
      <c r="F26" s="25">
        <f t="shared" si="6"/>
        <v>1758.725518895217</v>
      </c>
      <c r="G26" s="25">
        <f t="shared" si="6"/>
        <v>1765.1927665125813</v>
      </c>
      <c r="H26" s="25">
        <f t="shared" si="6"/>
        <v>1771.9187040346403</v>
      </c>
      <c r="I26" s="25">
        <f t="shared" si="6"/>
        <v>1778.9136790575815</v>
      </c>
      <c r="J26" s="25">
        <f t="shared" si="6"/>
        <v>1786.1884530814405</v>
      </c>
      <c r="K26" s="25">
        <f t="shared" si="6"/>
        <v>1793.7542180662538</v>
      </c>
      <c r="L26" s="25">
        <f t="shared" si="6"/>
        <v>1801.6226136504592</v>
      </c>
      <c r="M26" s="25">
        <f t="shared" si="6"/>
        <v>1809.8057450580334</v>
      </c>
      <c r="N26" s="25">
        <f t="shared" si="6"/>
        <v>1818.3162017219101</v>
      </c>
      <c r="O26" s="25">
        <f t="shared" si="6"/>
        <v>1827.1670766523421</v>
      </c>
      <c r="P26" s="25">
        <f t="shared" si="6"/>
        <v>1836.3719865799915</v>
      </c>
      <c r="Q26" s="25">
        <f t="shared" si="6"/>
        <v>1845.9450929047468</v>
      </c>
      <c r="R26" s="25">
        <f t="shared" si="6"/>
        <v>1855.9011234824923</v>
      </c>
      <c r="S26" s="25">
        <f t="shared" si="6"/>
        <v>1866.2553952833475</v>
      </c>
      <c r="T26" s="25">
        <f t="shared" si="6"/>
        <v>1877.023837956237</v>
      </c>
      <c r="U26" s="25">
        <f t="shared" si="6"/>
        <v>1888.2230183360423</v>
      </c>
      <c r="V26" s="25">
        <f t="shared" si="6"/>
        <v>1899.8701659310393</v>
      </c>
      <c r="W26" s="25">
        <f t="shared" si="6"/>
        <v>1911.9831994298365</v>
      </c>
      <c r="X26" s="25">
        <f t="shared" si="6"/>
        <v>1924.5807542685859</v>
      </c>
      <c r="Y26" s="25">
        <f t="shared" si="6"/>
        <v>1937.6822113008848</v>
      </c>
      <c r="Z26" s="25">
        <f t="shared" si="6"/>
        <v>1951.3077266144755</v>
      </c>
      <c r="AA26" s="25">
        <f t="shared" si="6"/>
        <v>1965.4782625406103</v>
      </c>
      <c r="AB26" s="25">
        <f t="shared" si="6"/>
        <v>1980.2156199037902</v>
      </c>
      <c r="AC26" s="25">
        <f t="shared" si="6"/>
        <v>1995.5424715614975</v>
      </c>
      <c r="AD26" s="25">
        <f t="shared" si="6"/>
        <v>2011.4823972855131</v>
      </c>
      <c r="AE26" s="25">
        <f t="shared" si="6"/>
        <v>2028.0599200384893</v>
      </c>
      <c r="AF26" s="25">
        <f t="shared" si="6"/>
        <v>2045.3005437015843</v>
      </c>
      <c r="AG26" s="25">
        <f t="shared" si="6"/>
        <v>466.18646385009316</v>
      </c>
      <c r="AH26" s="25">
        <f t="shared" si="6"/>
        <v>484.83392240409694</v>
      </c>
      <c r="AI26" s="25">
        <f t="shared" si="6"/>
        <v>504.22727930026082</v>
      </c>
      <c r="AJ26" s="25">
        <f t="shared" si="6"/>
        <v>524.39637047227131</v>
      </c>
      <c r="AK26" s="25">
        <f t="shared" si="6"/>
        <v>545.37222529116218</v>
      </c>
      <c r="AL26" s="25">
        <f t="shared" si="6"/>
        <v>567.18711430280871</v>
      </c>
      <c r="AM26" s="25">
        <f t="shared" si="6"/>
        <v>589.87459887492105</v>
      </c>
      <c r="AN26" s="25">
        <f t="shared" si="6"/>
        <v>613.46958282991784</v>
      </c>
      <c r="AO26" s="25">
        <f t="shared" si="6"/>
        <v>638.00836614311459</v>
      </c>
      <c r="AP26" s="25">
        <f t="shared" si="6"/>
        <v>663.52870078883927</v>
      </c>
      <c r="AQ26" s="25">
        <f t="shared" si="6"/>
        <v>690.06984882039285</v>
      </c>
      <c r="AR26" s="25">
        <f t="shared" si="6"/>
        <v>717.67264277320862</v>
      </c>
      <c r="AS26" s="25">
        <f t="shared" si="6"/>
        <v>746.37954848413699</v>
      </c>
      <c r="AT26" s="25">
        <f t="shared" si="6"/>
        <v>776.23473042350236</v>
      </c>
      <c r="AU26" s="25">
        <f t="shared" si="6"/>
        <v>807.28411964044255</v>
      </c>
      <c r="AV26" s="25">
        <f t="shared" si="6"/>
        <v>839.57548442606037</v>
      </c>
      <c r="AW26" s="25">
        <f t="shared" si="6"/>
        <v>873.15850380310269</v>
      </c>
      <c r="AX26" s="25">
        <f t="shared" si="6"/>
        <v>908.08484395522692</v>
      </c>
      <c r="AY26" s="25">
        <f t="shared" si="6"/>
        <v>944.40823771343605</v>
      </c>
      <c r="AZ26" s="25">
        <f t="shared" si="6"/>
        <v>982.18456722197368</v>
      </c>
      <c r="BA26" s="25">
        <f t="shared" si="6"/>
        <v>1021.4719499108527</v>
      </c>
      <c r="BB26" s="25">
        <f t="shared" si="6"/>
        <v>1062.3308279072869</v>
      </c>
      <c r="BC26" s="25">
        <f t="shared" si="6"/>
        <v>1104.8240610235782</v>
      </c>
      <c r="BD26" s="25">
        <f t="shared" si="6"/>
        <v>1149.0170234645213</v>
      </c>
      <c r="BE26" s="25">
        <f t="shared" si="6"/>
        <v>1194.9777044031023</v>
      </c>
      <c r="BF26" s="25">
        <f t="shared" si="6"/>
        <v>1242.7768125792265</v>
      </c>
      <c r="BG26" s="25">
        <f t="shared" si="6"/>
        <v>1292.4878850823955</v>
      </c>
      <c r="BH26" s="25">
        <f t="shared" si="6"/>
        <v>1344.1874004856913</v>
      </c>
      <c r="BI26" s="25">
        <f t="shared" si="6"/>
        <v>1397.954896505119</v>
      </c>
      <c r="BJ26" s="25">
        <f t="shared" si="6"/>
        <v>1453.8730923653238</v>
      </c>
      <c r="BK26" s="25">
        <f t="shared" si="6"/>
        <v>1512.0280160599368</v>
      </c>
      <c r="BL26" s="25">
        <f t="shared" si="6"/>
        <v>1572.5091367023342</v>
      </c>
      <c r="BM26" s="25">
        <f t="shared" si="6"/>
        <v>1635.4095021704277</v>
      </c>
      <c r="BN26" s="25">
        <f t="shared" si="6"/>
        <v>1700.825882257245</v>
      </c>
      <c r="BO26" s="25">
        <f t="shared" si="6"/>
        <v>1768.8589175475347</v>
      </c>
      <c r="BP26" s="25">
        <f t="shared" si="6"/>
        <v>1839.6132742494362</v>
      </c>
      <c r="BQ26" s="25">
        <f t="shared" si="6"/>
        <v>1913.1978052194136</v>
      </c>
      <c r="BR26" s="25">
        <f t="shared" si="6"/>
        <v>1989.7257174281901</v>
      </c>
      <c r="BS26" s="25">
        <f t="shared" si="6"/>
        <v>2069.3147461253179</v>
      </c>
      <c r="BT26" s="25">
        <f t="shared" si="6"/>
        <v>2152.0873359703305</v>
      </c>
    </row>
    <row r="27" spans="1:72" ht="15.75" customHeight="1" x14ac:dyDescent="0.2">
      <c r="A27" s="8"/>
      <c r="B27" s="8" t="s">
        <v>20</v>
      </c>
      <c r="C27" s="25">
        <f>J4*J6</f>
        <v>286</v>
      </c>
      <c r="D27" s="25">
        <f t="shared" ref="D27:AI27" si="7">C27*(1+$J$7)</f>
        <v>297.44</v>
      </c>
      <c r="E27" s="25">
        <f t="shared" si="7"/>
        <v>309.33760000000001</v>
      </c>
      <c r="F27" s="25">
        <f t="shared" si="7"/>
        <v>321.71110400000003</v>
      </c>
      <c r="G27" s="25">
        <f t="shared" si="7"/>
        <v>334.57954816000006</v>
      </c>
      <c r="H27" s="25">
        <f t="shared" si="7"/>
        <v>347.96273008640009</v>
      </c>
      <c r="I27" s="25">
        <f t="shared" si="7"/>
        <v>361.88123928985613</v>
      </c>
      <c r="J27" s="25">
        <f t="shared" si="7"/>
        <v>376.35648886145037</v>
      </c>
      <c r="K27" s="25">
        <f t="shared" si="7"/>
        <v>391.41074841590842</v>
      </c>
      <c r="L27" s="25">
        <f t="shared" si="7"/>
        <v>407.06717835254477</v>
      </c>
      <c r="M27" s="25">
        <f t="shared" si="7"/>
        <v>423.34986548664659</v>
      </c>
      <c r="N27" s="25">
        <f t="shared" si="7"/>
        <v>440.28386010611246</v>
      </c>
      <c r="O27" s="25">
        <f t="shared" si="7"/>
        <v>457.89521451035699</v>
      </c>
      <c r="P27" s="25">
        <f t="shared" si="7"/>
        <v>476.21102309077128</v>
      </c>
      <c r="Q27" s="25">
        <f t="shared" si="7"/>
        <v>495.25946401440217</v>
      </c>
      <c r="R27" s="25">
        <f t="shared" si="7"/>
        <v>515.06984257497822</v>
      </c>
      <c r="S27" s="25">
        <f t="shared" si="7"/>
        <v>535.6726362779774</v>
      </c>
      <c r="T27" s="25">
        <f t="shared" si="7"/>
        <v>557.09954172909647</v>
      </c>
      <c r="U27" s="25">
        <f t="shared" si="7"/>
        <v>579.38352339826031</v>
      </c>
      <c r="V27" s="25">
        <f t="shared" si="7"/>
        <v>602.55886433419073</v>
      </c>
      <c r="W27" s="25">
        <f t="shared" si="7"/>
        <v>626.66121890755835</v>
      </c>
      <c r="X27" s="25">
        <f t="shared" si="7"/>
        <v>651.72766766386076</v>
      </c>
      <c r="Y27" s="25">
        <f t="shared" si="7"/>
        <v>677.79677437041516</v>
      </c>
      <c r="Z27" s="25">
        <f t="shared" si="7"/>
        <v>704.90864534523178</v>
      </c>
      <c r="AA27" s="25">
        <f t="shared" si="7"/>
        <v>733.10499115904111</v>
      </c>
      <c r="AB27" s="25">
        <f t="shared" si="7"/>
        <v>762.42919080540275</v>
      </c>
      <c r="AC27" s="25">
        <f t="shared" si="7"/>
        <v>792.92635843761889</v>
      </c>
      <c r="AD27" s="25">
        <f t="shared" si="7"/>
        <v>824.64341277512369</v>
      </c>
      <c r="AE27" s="25">
        <f t="shared" si="7"/>
        <v>857.62914928612872</v>
      </c>
      <c r="AF27" s="25">
        <f t="shared" si="7"/>
        <v>891.93431525757387</v>
      </c>
      <c r="AG27" s="25">
        <f t="shared" si="7"/>
        <v>927.61168786787687</v>
      </c>
      <c r="AH27" s="25">
        <f t="shared" si="7"/>
        <v>964.71615538259198</v>
      </c>
      <c r="AI27" s="25">
        <f t="shared" si="7"/>
        <v>1003.3048015978957</v>
      </c>
      <c r="AJ27" s="25">
        <f t="shared" ref="AJ27:BT27" si="8">AI27*(1+$J$7)</f>
        <v>1043.4369936618116</v>
      </c>
      <c r="AK27" s="25">
        <f t="shared" si="8"/>
        <v>1085.174473408284</v>
      </c>
      <c r="AL27" s="25">
        <f t="shared" si="8"/>
        <v>1128.5814523446154</v>
      </c>
      <c r="AM27" s="25">
        <f t="shared" si="8"/>
        <v>1173.7247104384001</v>
      </c>
      <c r="AN27" s="25">
        <f t="shared" si="8"/>
        <v>1220.6736988559362</v>
      </c>
      <c r="AO27" s="25">
        <f t="shared" si="8"/>
        <v>1269.5006468101737</v>
      </c>
      <c r="AP27" s="25">
        <f t="shared" si="8"/>
        <v>1320.2806726825806</v>
      </c>
      <c r="AQ27" s="25">
        <f t="shared" si="8"/>
        <v>1373.091899589884</v>
      </c>
      <c r="AR27" s="25">
        <f t="shared" si="8"/>
        <v>1428.0155755734793</v>
      </c>
      <c r="AS27" s="25">
        <f t="shared" si="8"/>
        <v>1485.1361985964186</v>
      </c>
      <c r="AT27" s="25">
        <f t="shared" si="8"/>
        <v>1544.5416465402755</v>
      </c>
      <c r="AU27" s="25">
        <f t="shared" si="8"/>
        <v>1606.3233124018866</v>
      </c>
      <c r="AV27" s="25">
        <f t="shared" si="8"/>
        <v>1670.5762448979622</v>
      </c>
      <c r="AW27" s="25">
        <f t="shared" si="8"/>
        <v>1737.3992946938806</v>
      </c>
      <c r="AX27" s="25">
        <f t="shared" si="8"/>
        <v>1806.8952664816359</v>
      </c>
      <c r="AY27" s="25">
        <f t="shared" si="8"/>
        <v>1879.1710771409014</v>
      </c>
      <c r="AZ27" s="25">
        <f t="shared" si="8"/>
        <v>1954.3379202265376</v>
      </c>
      <c r="BA27" s="25">
        <f t="shared" si="8"/>
        <v>2032.5114370355991</v>
      </c>
      <c r="BB27" s="25">
        <f t="shared" si="8"/>
        <v>2113.8118945170231</v>
      </c>
      <c r="BC27" s="25">
        <f t="shared" si="8"/>
        <v>2198.3643702977042</v>
      </c>
      <c r="BD27" s="25">
        <f t="shared" si="8"/>
        <v>2286.2989451096123</v>
      </c>
      <c r="BE27" s="25">
        <f t="shared" si="8"/>
        <v>2377.7509029139969</v>
      </c>
      <c r="BF27" s="25">
        <f t="shared" si="8"/>
        <v>2472.8609390305569</v>
      </c>
      <c r="BG27" s="25">
        <f t="shared" si="8"/>
        <v>2571.7753765917791</v>
      </c>
      <c r="BH27" s="25">
        <f t="shared" si="8"/>
        <v>2674.6463916554503</v>
      </c>
      <c r="BI27" s="25">
        <f t="shared" si="8"/>
        <v>2781.6322473216683</v>
      </c>
      <c r="BJ27" s="25">
        <f t="shared" si="8"/>
        <v>2892.8975372145351</v>
      </c>
      <c r="BK27" s="25">
        <f t="shared" si="8"/>
        <v>3008.6134387031166</v>
      </c>
      <c r="BL27" s="25">
        <f t="shared" si="8"/>
        <v>3128.9579762512412</v>
      </c>
      <c r="BM27" s="25">
        <f t="shared" si="8"/>
        <v>3254.1162953012908</v>
      </c>
      <c r="BN27" s="25">
        <f t="shared" si="8"/>
        <v>3384.2809471133428</v>
      </c>
      <c r="BO27" s="25">
        <f t="shared" si="8"/>
        <v>3519.6521849978767</v>
      </c>
      <c r="BP27" s="25">
        <f t="shared" si="8"/>
        <v>3660.4382723977919</v>
      </c>
      <c r="BQ27" s="25">
        <f t="shared" si="8"/>
        <v>3806.855803293704</v>
      </c>
      <c r="BR27" s="25">
        <f t="shared" si="8"/>
        <v>3959.1300354254522</v>
      </c>
      <c r="BS27" s="25">
        <f t="shared" si="8"/>
        <v>4117.4952368424701</v>
      </c>
      <c r="BT27" s="25">
        <f t="shared" si="8"/>
        <v>4282.1950463161693</v>
      </c>
    </row>
    <row r="28" spans="1:72" ht="15.75" customHeight="1" x14ac:dyDescent="0.2">
      <c r="A28" s="8"/>
      <c r="B28" s="8" t="s">
        <v>27</v>
      </c>
      <c r="C28" s="25">
        <f>J8*J4</f>
        <v>110</v>
      </c>
      <c r="D28" s="25">
        <f t="shared" ref="D28:AI28" si="9">C28*(1+$J$7)</f>
        <v>114.4</v>
      </c>
      <c r="E28" s="25">
        <f t="shared" si="9"/>
        <v>118.97600000000001</v>
      </c>
      <c r="F28" s="25">
        <f t="shared" si="9"/>
        <v>123.73504000000001</v>
      </c>
      <c r="G28" s="25">
        <f t="shared" si="9"/>
        <v>128.68444160000001</v>
      </c>
      <c r="H28" s="25">
        <f t="shared" si="9"/>
        <v>133.83181926400002</v>
      </c>
      <c r="I28" s="25">
        <f t="shared" si="9"/>
        <v>139.18509203456003</v>
      </c>
      <c r="J28" s="25">
        <f t="shared" si="9"/>
        <v>144.75249571594244</v>
      </c>
      <c r="K28" s="25">
        <f t="shared" si="9"/>
        <v>150.54259554458014</v>
      </c>
      <c r="L28" s="25">
        <f t="shared" si="9"/>
        <v>156.56429936636334</v>
      </c>
      <c r="M28" s="25">
        <f t="shared" si="9"/>
        <v>162.82687134101789</v>
      </c>
      <c r="N28" s="25">
        <f t="shared" si="9"/>
        <v>169.33994619465861</v>
      </c>
      <c r="O28" s="25">
        <f t="shared" si="9"/>
        <v>176.11354404244497</v>
      </c>
      <c r="P28" s="25">
        <f t="shared" si="9"/>
        <v>183.15808580414279</v>
      </c>
      <c r="Q28" s="25">
        <f t="shared" si="9"/>
        <v>190.48440923630849</v>
      </c>
      <c r="R28" s="25">
        <f t="shared" si="9"/>
        <v>198.10378560576083</v>
      </c>
      <c r="S28" s="25">
        <f t="shared" si="9"/>
        <v>206.02793702999128</v>
      </c>
      <c r="T28" s="25">
        <f t="shared" si="9"/>
        <v>214.26905451119094</v>
      </c>
      <c r="U28" s="25">
        <f t="shared" si="9"/>
        <v>222.83981669163859</v>
      </c>
      <c r="V28" s="25">
        <f t="shared" si="9"/>
        <v>231.75340935930413</v>
      </c>
      <c r="W28" s="25">
        <f t="shared" si="9"/>
        <v>241.02354573367631</v>
      </c>
      <c r="X28" s="25">
        <f t="shared" si="9"/>
        <v>250.66448756302339</v>
      </c>
      <c r="Y28" s="25">
        <f t="shared" si="9"/>
        <v>260.6910670655443</v>
      </c>
      <c r="Z28" s="25">
        <f t="shared" si="9"/>
        <v>271.11870974816611</v>
      </c>
      <c r="AA28" s="25">
        <f t="shared" si="9"/>
        <v>281.96345813809279</v>
      </c>
      <c r="AB28" s="25">
        <f t="shared" si="9"/>
        <v>293.24199646361649</v>
      </c>
      <c r="AC28" s="25">
        <f t="shared" si="9"/>
        <v>304.97167632216116</v>
      </c>
      <c r="AD28" s="25">
        <f t="shared" si="9"/>
        <v>317.1705433750476</v>
      </c>
      <c r="AE28" s="25">
        <f t="shared" si="9"/>
        <v>329.8573651100495</v>
      </c>
      <c r="AF28" s="25">
        <f t="shared" si="9"/>
        <v>343.05165971445149</v>
      </c>
      <c r="AG28" s="25">
        <f t="shared" si="9"/>
        <v>356.77372610302956</v>
      </c>
      <c r="AH28" s="25">
        <f t="shared" si="9"/>
        <v>371.04467514715077</v>
      </c>
      <c r="AI28" s="25">
        <f t="shared" si="9"/>
        <v>385.8864621530368</v>
      </c>
      <c r="AJ28" s="25">
        <f t="shared" ref="AJ28:BT28" si="10">AI28*(1+$J$7)</f>
        <v>401.32192063915829</v>
      </c>
      <c r="AK28" s="25">
        <f t="shared" si="10"/>
        <v>417.37479746472462</v>
      </c>
      <c r="AL28" s="25">
        <f t="shared" si="10"/>
        <v>434.06978936331365</v>
      </c>
      <c r="AM28" s="25">
        <f t="shared" si="10"/>
        <v>451.43258093784618</v>
      </c>
      <c r="AN28" s="25">
        <f t="shared" si="10"/>
        <v>469.48988417536003</v>
      </c>
      <c r="AO28" s="25">
        <f t="shared" si="10"/>
        <v>488.26947954237443</v>
      </c>
      <c r="AP28" s="25">
        <f t="shared" si="10"/>
        <v>507.80025872406941</v>
      </c>
      <c r="AQ28" s="25">
        <f t="shared" si="10"/>
        <v>528.11226907303217</v>
      </c>
      <c r="AR28" s="25">
        <f t="shared" si="10"/>
        <v>549.23675983595342</v>
      </c>
      <c r="AS28" s="25">
        <f t="shared" si="10"/>
        <v>571.20623022939162</v>
      </c>
      <c r="AT28" s="25">
        <f t="shared" si="10"/>
        <v>594.05447943856734</v>
      </c>
      <c r="AU28" s="25">
        <f t="shared" si="10"/>
        <v>617.81665861611009</v>
      </c>
      <c r="AV28" s="25">
        <f t="shared" si="10"/>
        <v>642.52932496075448</v>
      </c>
      <c r="AW28" s="25">
        <f t="shared" si="10"/>
        <v>668.23049795918473</v>
      </c>
      <c r="AX28" s="25">
        <f t="shared" si="10"/>
        <v>694.95971787755218</v>
      </c>
      <c r="AY28" s="25">
        <f t="shared" si="10"/>
        <v>722.75810659265426</v>
      </c>
      <c r="AZ28" s="25">
        <f t="shared" si="10"/>
        <v>751.66843085636049</v>
      </c>
      <c r="BA28" s="25">
        <f t="shared" si="10"/>
        <v>781.73516809061493</v>
      </c>
      <c r="BB28" s="25">
        <f t="shared" si="10"/>
        <v>813.0045748142395</v>
      </c>
      <c r="BC28" s="25">
        <f t="shared" si="10"/>
        <v>845.52475780680913</v>
      </c>
      <c r="BD28" s="25">
        <f t="shared" si="10"/>
        <v>879.34574811908158</v>
      </c>
      <c r="BE28" s="25">
        <f t="shared" si="10"/>
        <v>914.51957804384483</v>
      </c>
      <c r="BF28" s="25">
        <f t="shared" si="10"/>
        <v>951.10036116559866</v>
      </c>
      <c r="BG28" s="25">
        <f t="shared" si="10"/>
        <v>989.14437561222269</v>
      </c>
      <c r="BH28" s="25">
        <f t="shared" si="10"/>
        <v>1028.7101506367117</v>
      </c>
      <c r="BI28" s="25">
        <f t="shared" si="10"/>
        <v>1069.8585566621803</v>
      </c>
      <c r="BJ28" s="25">
        <f t="shared" si="10"/>
        <v>1112.6528989286676</v>
      </c>
      <c r="BK28" s="25">
        <f t="shared" si="10"/>
        <v>1157.1590148858143</v>
      </c>
      <c r="BL28" s="25">
        <f t="shared" si="10"/>
        <v>1203.4453754812469</v>
      </c>
      <c r="BM28" s="25">
        <f t="shared" si="10"/>
        <v>1251.5831905004968</v>
      </c>
      <c r="BN28" s="25">
        <f t="shared" si="10"/>
        <v>1301.6465181205167</v>
      </c>
      <c r="BO28" s="25">
        <f t="shared" si="10"/>
        <v>1353.7123788453375</v>
      </c>
      <c r="BP28" s="25">
        <f t="shared" si="10"/>
        <v>1407.8608739991512</v>
      </c>
      <c r="BQ28" s="25">
        <f t="shared" si="10"/>
        <v>1464.1753089591173</v>
      </c>
      <c r="BR28" s="25">
        <f t="shared" si="10"/>
        <v>1522.742321317482</v>
      </c>
      <c r="BS28" s="25">
        <f t="shared" si="10"/>
        <v>1583.6520141701815</v>
      </c>
      <c r="BT28" s="25">
        <f t="shared" si="10"/>
        <v>1646.9980947369888</v>
      </c>
    </row>
    <row r="29" spans="1:72" ht="15.75" customHeight="1" x14ac:dyDescent="0.2">
      <c r="A29" s="8"/>
      <c r="B29" s="8" t="s">
        <v>46</v>
      </c>
      <c r="C29" s="25">
        <f t="shared" ref="C29:BT29" si="11">C25-C26-C27-C28</f>
        <v>63.221681977390062</v>
      </c>
      <c r="D29" s="25">
        <f t="shared" si="11"/>
        <v>129.63232239493018</v>
      </c>
      <c r="E29" s="25">
        <f t="shared" si="11"/>
        <v>198.69938842917162</v>
      </c>
      <c r="F29" s="25">
        <f t="shared" si="11"/>
        <v>270.52913710478305</v>
      </c>
      <c r="G29" s="25">
        <f t="shared" si="11"/>
        <v>345.23207572741887</v>
      </c>
      <c r="H29" s="25">
        <f t="shared" si="11"/>
        <v>422.92313189495997</v>
      </c>
      <c r="I29" s="25">
        <f t="shared" si="11"/>
        <v>503.72183030920303</v>
      </c>
      <c r="J29" s="25">
        <f t="shared" si="11"/>
        <v>587.75247666001576</v>
      </c>
      <c r="K29" s="25">
        <f t="shared" si="11"/>
        <v>675.1443488648606</v>
      </c>
      <c r="L29" s="25">
        <f t="shared" si="11"/>
        <v>766.03189595790002</v>
      </c>
      <c r="M29" s="25">
        <f t="shared" si="11"/>
        <v>860.55494493466028</v>
      </c>
      <c r="N29" s="25">
        <f t="shared" si="11"/>
        <v>958.85891587049139</v>
      </c>
      <c r="O29" s="25">
        <f t="shared" si="11"/>
        <v>1061.0950456437556</v>
      </c>
      <c r="P29" s="25">
        <f t="shared" si="11"/>
        <v>1167.4206206079505</v>
      </c>
      <c r="Q29" s="25">
        <f t="shared" si="11"/>
        <v>1277.9992185707126</v>
      </c>
      <c r="R29" s="25">
        <f t="shared" si="11"/>
        <v>1393.0009604519862</v>
      </c>
      <c r="S29" s="25">
        <f t="shared" si="11"/>
        <v>1512.6027720085094</v>
      </c>
      <c r="T29" s="25">
        <f t="shared" si="11"/>
        <v>1636.9886560272948</v>
      </c>
      <c r="U29" s="25">
        <f t="shared" si="11"/>
        <v>1766.3499754068303</v>
      </c>
      <c r="V29" s="25">
        <f t="shared" si="11"/>
        <v>1900.8857475615484</v>
      </c>
      <c r="W29" s="25">
        <f t="shared" si="11"/>
        <v>2040.8029506024545</v>
      </c>
      <c r="X29" s="25">
        <f t="shared" si="11"/>
        <v>2186.3168417649968</v>
      </c>
      <c r="Y29" s="25">
        <f t="shared" si="11"/>
        <v>2337.6512885740417</v>
      </c>
      <c r="Z29" s="25">
        <f t="shared" si="11"/>
        <v>2495.0391132554478</v>
      </c>
      <c r="AA29" s="25">
        <f t="shared" si="11"/>
        <v>2658.7224509241096</v>
      </c>
      <c r="AB29" s="25">
        <f t="shared" si="11"/>
        <v>2828.9531220995195</v>
      </c>
      <c r="AC29" s="25">
        <f t="shared" si="11"/>
        <v>3005.9930201219445</v>
      </c>
      <c r="AD29" s="25">
        <f t="shared" si="11"/>
        <v>3190.114514065267</v>
      </c>
      <c r="AE29" s="25">
        <f t="shared" si="11"/>
        <v>3381.6008677663217</v>
      </c>
      <c r="AF29" s="25">
        <f t="shared" si="11"/>
        <v>3580.7466756154199</v>
      </c>
      <c r="AG29" s="25">
        <f t="shared" si="11"/>
        <v>5384.9026442395916</v>
      </c>
      <c r="AH29" s="25">
        <f t="shared" si="11"/>
        <v>5600.2987500091758</v>
      </c>
      <c r="AI29" s="25">
        <f t="shared" si="11"/>
        <v>5824.3107000095424</v>
      </c>
      <c r="AJ29" s="25">
        <f t="shared" si="11"/>
        <v>6057.2831280099244</v>
      </c>
      <c r="AK29" s="25">
        <f t="shared" si="11"/>
        <v>6299.5744531303217</v>
      </c>
      <c r="AL29" s="25">
        <f t="shared" si="11"/>
        <v>6551.5574312555354</v>
      </c>
      <c r="AM29" s="25">
        <f t="shared" si="11"/>
        <v>6813.6197285057551</v>
      </c>
      <c r="AN29" s="25">
        <f t="shared" si="11"/>
        <v>7086.164517645987</v>
      </c>
      <c r="AO29" s="25">
        <f t="shared" si="11"/>
        <v>7369.6110983518274</v>
      </c>
      <c r="AP29" s="25">
        <f t="shared" si="11"/>
        <v>7664.3955422858999</v>
      </c>
      <c r="AQ29" s="25">
        <f t="shared" si="11"/>
        <v>7970.9713639773363</v>
      </c>
      <c r="AR29" s="25">
        <f t="shared" si="11"/>
        <v>8289.8102185364296</v>
      </c>
      <c r="AS29" s="25">
        <f t="shared" si="11"/>
        <v>8621.4026272778865</v>
      </c>
      <c r="AT29" s="25">
        <f t="shared" si="11"/>
        <v>8966.2587323690022</v>
      </c>
      <c r="AU29" s="25">
        <f t="shared" si="11"/>
        <v>9324.9090816637654</v>
      </c>
      <c r="AV29" s="25">
        <f t="shared" si="11"/>
        <v>9697.9054449303148</v>
      </c>
      <c r="AW29" s="25">
        <f t="shared" si="11"/>
        <v>10085.821662727531</v>
      </c>
      <c r="AX29" s="25">
        <f t="shared" si="11"/>
        <v>10489.25452923663</v>
      </c>
      <c r="AY29" s="25">
        <f t="shared" si="11"/>
        <v>10908.824710406094</v>
      </c>
      <c r="AZ29" s="25">
        <f t="shared" si="11"/>
        <v>11345.177698822341</v>
      </c>
      <c r="BA29" s="25">
        <f t="shared" si="11"/>
        <v>11798.984806775235</v>
      </c>
      <c r="BB29" s="25">
        <f t="shared" si="11"/>
        <v>12270.944199046244</v>
      </c>
      <c r="BC29" s="25">
        <f t="shared" si="11"/>
        <v>12761.781967008093</v>
      </c>
      <c r="BD29" s="25">
        <f t="shared" si="11"/>
        <v>13272.253245688416</v>
      </c>
      <c r="BE29" s="25">
        <f t="shared" si="11"/>
        <v>13803.143375515954</v>
      </c>
      <c r="BF29" s="25">
        <f t="shared" si="11"/>
        <v>14355.269110536592</v>
      </c>
      <c r="BG29" s="25">
        <f t="shared" si="11"/>
        <v>14929.479874958059</v>
      </c>
      <c r="BH29" s="25">
        <f t="shared" si="11"/>
        <v>15526.659069956382</v>
      </c>
      <c r="BI29" s="25">
        <f t="shared" si="11"/>
        <v>16147.725432754636</v>
      </c>
      <c r="BJ29" s="25">
        <f t="shared" si="11"/>
        <v>16793.634450064819</v>
      </c>
      <c r="BK29" s="25">
        <f t="shared" si="11"/>
        <v>17465.379828067413</v>
      </c>
      <c r="BL29" s="25">
        <f t="shared" si="11"/>
        <v>18163.995021190112</v>
      </c>
      <c r="BM29" s="25">
        <f t="shared" si="11"/>
        <v>18890.554822037717</v>
      </c>
      <c r="BN29" s="25">
        <f t="shared" si="11"/>
        <v>19646.17701491922</v>
      </c>
      <c r="BO29" s="25">
        <f t="shared" si="11"/>
        <v>20432.02409551599</v>
      </c>
      <c r="BP29" s="25">
        <f t="shared" si="11"/>
        <v>21249.305059336635</v>
      </c>
      <c r="BQ29" s="25">
        <f t="shared" si="11"/>
        <v>22099.2772617101</v>
      </c>
      <c r="BR29" s="25">
        <f t="shared" si="11"/>
        <v>22983.248352178507</v>
      </c>
      <c r="BS29" s="25">
        <f t="shared" si="11"/>
        <v>23902.578286265649</v>
      </c>
      <c r="BT29" s="25">
        <f t="shared" si="11"/>
        <v>24858.681417716274</v>
      </c>
    </row>
    <row r="30" spans="1:72" ht="15.75" customHeight="1" x14ac:dyDescent="0.2">
      <c r="A30" s="8"/>
      <c r="B30" s="8" t="s">
        <v>47</v>
      </c>
      <c r="C30" s="25">
        <f t="shared" ref="C30:BT30" si="12">C29*12</f>
        <v>758.66018372868075</v>
      </c>
      <c r="D30" s="25">
        <f t="shared" si="12"/>
        <v>1555.5878687391623</v>
      </c>
      <c r="E30" s="25">
        <f t="shared" si="12"/>
        <v>2384.3926611500592</v>
      </c>
      <c r="F30" s="25">
        <f t="shared" si="12"/>
        <v>3246.3496452573963</v>
      </c>
      <c r="G30" s="25">
        <f t="shared" si="12"/>
        <v>4142.7849087290269</v>
      </c>
      <c r="H30" s="25">
        <f t="shared" si="12"/>
        <v>5075.0775827395191</v>
      </c>
      <c r="I30" s="25">
        <f t="shared" si="12"/>
        <v>6044.6619637104359</v>
      </c>
      <c r="J30" s="25">
        <f t="shared" si="12"/>
        <v>7053.0297199201887</v>
      </c>
      <c r="K30" s="25">
        <f t="shared" si="12"/>
        <v>8101.7321863783272</v>
      </c>
      <c r="L30" s="25">
        <f t="shared" si="12"/>
        <v>9192.3827514948007</v>
      </c>
      <c r="M30" s="25">
        <f t="shared" si="12"/>
        <v>10326.659339215923</v>
      </c>
      <c r="N30" s="25">
        <f t="shared" si="12"/>
        <v>11506.306990445897</v>
      </c>
      <c r="O30" s="25">
        <f t="shared" si="12"/>
        <v>12733.140547725066</v>
      </c>
      <c r="P30" s="25">
        <f t="shared" si="12"/>
        <v>14009.047447295405</v>
      </c>
      <c r="Q30" s="25">
        <f t="shared" si="12"/>
        <v>15335.990622848552</v>
      </c>
      <c r="R30" s="25">
        <f t="shared" si="12"/>
        <v>16716.011525423834</v>
      </c>
      <c r="S30" s="25">
        <f t="shared" si="12"/>
        <v>18151.233264102113</v>
      </c>
      <c r="T30" s="25">
        <f t="shared" si="12"/>
        <v>19643.863872327536</v>
      </c>
      <c r="U30" s="25">
        <f t="shared" si="12"/>
        <v>21196.199704881961</v>
      </c>
      <c r="V30" s="25">
        <f t="shared" si="12"/>
        <v>22810.62897073858</v>
      </c>
      <c r="W30" s="25">
        <f t="shared" si="12"/>
        <v>24489.635407229456</v>
      </c>
      <c r="X30" s="25">
        <f t="shared" si="12"/>
        <v>26235.802101179961</v>
      </c>
      <c r="Y30" s="25">
        <f t="shared" si="12"/>
        <v>28051.815462888502</v>
      </c>
      <c r="Z30" s="25">
        <f t="shared" si="12"/>
        <v>29940.469359065373</v>
      </c>
      <c r="AA30" s="25">
        <f t="shared" si="12"/>
        <v>31904.669411089315</v>
      </c>
      <c r="AB30" s="25">
        <f t="shared" si="12"/>
        <v>33947.437465194234</v>
      </c>
      <c r="AC30" s="25">
        <f t="shared" si="12"/>
        <v>36071.916241463332</v>
      </c>
      <c r="AD30" s="25">
        <f t="shared" si="12"/>
        <v>38281.374168783208</v>
      </c>
      <c r="AE30" s="25">
        <f t="shared" si="12"/>
        <v>40579.210413195862</v>
      </c>
      <c r="AF30" s="25">
        <f t="shared" si="12"/>
        <v>42968.960107385035</v>
      </c>
      <c r="AG30" s="25">
        <f t="shared" si="12"/>
        <v>64618.831730875099</v>
      </c>
      <c r="AH30" s="25">
        <f t="shared" si="12"/>
        <v>67203.585000110106</v>
      </c>
      <c r="AI30" s="25">
        <f t="shared" si="12"/>
        <v>69891.728400114516</v>
      </c>
      <c r="AJ30" s="25">
        <f t="shared" si="12"/>
        <v>72687.397536119097</v>
      </c>
      <c r="AK30" s="25">
        <f t="shared" si="12"/>
        <v>75594.893437563864</v>
      </c>
      <c r="AL30" s="25">
        <f t="shared" si="12"/>
        <v>78618.689175066422</v>
      </c>
      <c r="AM30" s="25">
        <f t="shared" si="12"/>
        <v>81763.436742069054</v>
      </c>
      <c r="AN30" s="25">
        <f t="shared" si="12"/>
        <v>85033.974211751847</v>
      </c>
      <c r="AO30" s="25">
        <f t="shared" si="12"/>
        <v>88435.333180221933</v>
      </c>
      <c r="AP30" s="25">
        <f t="shared" si="12"/>
        <v>91972.746507430798</v>
      </c>
      <c r="AQ30" s="25">
        <f t="shared" si="12"/>
        <v>95651.656367728036</v>
      </c>
      <c r="AR30" s="25">
        <f t="shared" si="12"/>
        <v>99477.722622437155</v>
      </c>
      <c r="AS30" s="25">
        <f t="shared" si="12"/>
        <v>103456.83152733464</v>
      </c>
      <c r="AT30" s="25">
        <f t="shared" si="12"/>
        <v>107595.10478842803</v>
      </c>
      <c r="AU30" s="25">
        <f t="shared" si="12"/>
        <v>111898.90897996518</v>
      </c>
      <c r="AV30" s="25">
        <f t="shared" si="12"/>
        <v>116374.86533916378</v>
      </c>
      <c r="AW30" s="25">
        <f t="shared" si="12"/>
        <v>121029.85995273036</v>
      </c>
      <c r="AX30" s="25">
        <f t="shared" si="12"/>
        <v>125871.05435083956</v>
      </c>
      <c r="AY30" s="25">
        <f t="shared" si="12"/>
        <v>130905.89652487313</v>
      </c>
      <c r="AZ30" s="25">
        <f t="shared" si="12"/>
        <v>136142.13238586808</v>
      </c>
      <c r="BA30" s="25">
        <f t="shared" si="12"/>
        <v>141587.81768130284</v>
      </c>
      <c r="BB30" s="25">
        <f t="shared" si="12"/>
        <v>147251.33038855492</v>
      </c>
      <c r="BC30" s="25">
        <f t="shared" si="12"/>
        <v>153141.38360409712</v>
      </c>
      <c r="BD30" s="25">
        <f t="shared" si="12"/>
        <v>159267.038948261</v>
      </c>
      <c r="BE30" s="25">
        <f t="shared" si="12"/>
        <v>165637.72050619146</v>
      </c>
      <c r="BF30" s="25">
        <f t="shared" si="12"/>
        <v>172263.22932643909</v>
      </c>
      <c r="BG30" s="25">
        <f t="shared" si="12"/>
        <v>179153.7584994967</v>
      </c>
      <c r="BH30" s="25">
        <f t="shared" si="12"/>
        <v>186319.90883947659</v>
      </c>
      <c r="BI30" s="25">
        <f t="shared" si="12"/>
        <v>193772.70519305562</v>
      </c>
      <c r="BJ30" s="25">
        <f t="shared" si="12"/>
        <v>201523.61340077783</v>
      </c>
      <c r="BK30" s="25">
        <f t="shared" si="12"/>
        <v>209584.55793680897</v>
      </c>
      <c r="BL30" s="25">
        <f t="shared" si="12"/>
        <v>217967.94025428133</v>
      </c>
      <c r="BM30" s="25">
        <f t="shared" si="12"/>
        <v>226686.6578644526</v>
      </c>
      <c r="BN30" s="25">
        <f t="shared" si="12"/>
        <v>235754.12417903065</v>
      </c>
      <c r="BO30" s="25">
        <f t="shared" si="12"/>
        <v>245184.28914619188</v>
      </c>
      <c r="BP30" s="25">
        <f t="shared" si="12"/>
        <v>254991.66071203962</v>
      </c>
      <c r="BQ30" s="25">
        <f t="shared" si="12"/>
        <v>265191.3271405212</v>
      </c>
      <c r="BR30" s="25">
        <f t="shared" si="12"/>
        <v>275798.9802261421</v>
      </c>
      <c r="BS30" s="25">
        <f t="shared" si="12"/>
        <v>286830.93943518779</v>
      </c>
      <c r="BT30" s="25">
        <f t="shared" si="12"/>
        <v>298304.17701259529</v>
      </c>
    </row>
    <row r="31" spans="1:72" ht="15.75" customHeight="1" x14ac:dyDescent="0.2">
      <c r="A31" s="8"/>
      <c r="B31" s="26" t="s">
        <v>48</v>
      </c>
      <c r="C31" s="27">
        <f t="shared" ref="C31:AH31" si="13">C30/$F$9</f>
        <v>1.4450670166260586E-2</v>
      </c>
      <c r="D31" s="27">
        <f t="shared" si="13"/>
        <v>2.9630245118841186E-2</v>
      </c>
      <c r="E31" s="27">
        <f t="shared" si="13"/>
        <v>4.5417003069524939E-2</v>
      </c>
      <c r="F31" s="27">
        <f t="shared" si="13"/>
        <v>6.1835231338236124E-2</v>
      </c>
      <c r="G31" s="27">
        <f t="shared" si="13"/>
        <v>7.8910188737695758E-2</v>
      </c>
      <c r="H31" s="27">
        <f t="shared" si="13"/>
        <v>9.6668144433133693E-2</v>
      </c>
      <c r="I31" s="27">
        <f t="shared" si="13"/>
        <v>0.11513641835638926</v>
      </c>
      <c r="J31" s="27">
        <f t="shared" si="13"/>
        <v>0.13434342323657503</v>
      </c>
      <c r="K31" s="27">
        <f t="shared" si="13"/>
        <v>0.15431870831196814</v>
      </c>
      <c r="L31" s="27">
        <f t="shared" si="13"/>
        <v>0.17509300479037715</v>
      </c>
      <c r="M31" s="27">
        <f t="shared" si="13"/>
        <v>0.19669827312792235</v>
      </c>
      <c r="N31" s="27">
        <f t="shared" si="13"/>
        <v>0.21916775219896947</v>
      </c>
      <c r="O31" s="27">
        <f t="shared" si="13"/>
        <v>0.24253601043285841</v>
      </c>
      <c r="P31" s="27">
        <f t="shared" si="13"/>
        <v>0.26683899899610297</v>
      </c>
      <c r="Q31" s="27">
        <f t="shared" si="13"/>
        <v>0.29211410710187719</v>
      </c>
      <c r="R31" s="27">
        <f t="shared" si="13"/>
        <v>0.31840021953188252</v>
      </c>
      <c r="S31" s="27">
        <f t="shared" si="13"/>
        <v>0.34573777645908788</v>
      </c>
      <c r="T31" s="27">
        <f t="shared" si="13"/>
        <v>0.37416883566338166</v>
      </c>
      <c r="U31" s="27">
        <f t="shared" si="13"/>
        <v>0.40373713723584687</v>
      </c>
      <c r="V31" s="27">
        <f t="shared" si="13"/>
        <v>0.43448817087121105</v>
      </c>
      <c r="W31" s="27">
        <f t="shared" si="13"/>
        <v>0.46646924585198962</v>
      </c>
      <c r="X31" s="27">
        <f t="shared" si="13"/>
        <v>0.49972956383199924</v>
      </c>
      <c r="Y31" s="27">
        <f t="shared" si="13"/>
        <v>0.53432029453120955</v>
      </c>
      <c r="Z31" s="27">
        <f t="shared" si="13"/>
        <v>0.57029465445838812</v>
      </c>
      <c r="AA31" s="27">
        <f t="shared" si="13"/>
        <v>0.60770798878265364</v>
      </c>
      <c r="AB31" s="27">
        <f t="shared" si="13"/>
        <v>0.64661785647989023</v>
      </c>
      <c r="AC31" s="27">
        <f t="shared" si="13"/>
        <v>0.68708411888501586</v>
      </c>
      <c r="AD31" s="27">
        <f t="shared" si="13"/>
        <v>0.72916903178634684</v>
      </c>
      <c r="AE31" s="27">
        <f t="shared" si="13"/>
        <v>0.7729373412037307</v>
      </c>
      <c r="AF31" s="27">
        <f t="shared" si="13"/>
        <v>0.81845638299781021</v>
      </c>
      <c r="AG31" s="27">
        <f t="shared" si="13"/>
        <v>1.2308348901119066</v>
      </c>
      <c r="AH31" s="27">
        <f t="shared" si="13"/>
        <v>1.280068285716383</v>
      </c>
      <c r="AI31" s="27">
        <f t="shared" ref="AI31:BN31" si="14">AI30/$F$9</f>
        <v>1.3312710171450384</v>
      </c>
      <c r="AJ31" s="27">
        <f t="shared" si="14"/>
        <v>1.38452185783084</v>
      </c>
      <c r="AK31" s="27">
        <f t="shared" si="14"/>
        <v>1.4399027321440736</v>
      </c>
      <c r="AL31" s="27">
        <f t="shared" si="14"/>
        <v>1.4974988414298367</v>
      </c>
      <c r="AM31" s="27">
        <f t="shared" si="14"/>
        <v>1.5573987950870296</v>
      </c>
      <c r="AN31" s="27">
        <f t="shared" si="14"/>
        <v>1.6196947468905114</v>
      </c>
      <c r="AO31" s="27">
        <f t="shared" si="14"/>
        <v>1.684482536766132</v>
      </c>
      <c r="AP31" s="27">
        <f t="shared" si="14"/>
        <v>1.7518618382367772</v>
      </c>
      <c r="AQ31" s="27">
        <f t="shared" si="14"/>
        <v>1.8219363117662484</v>
      </c>
      <c r="AR31" s="27">
        <f t="shared" si="14"/>
        <v>1.8948137642368983</v>
      </c>
      <c r="AS31" s="27">
        <f t="shared" si="14"/>
        <v>1.9706063148063742</v>
      </c>
      <c r="AT31" s="27">
        <f t="shared" si="14"/>
        <v>2.0494305673986291</v>
      </c>
      <c r="AU31" s="27">
        <f t="shared" si="14"/>
        <v>2.1314077900945749</v>
      </c>
      <c r="AV31" s="27">
        <f t="shared" si="14"/>
        <v>2.2166641016983575</v>
      </c>
      <c r="AW31" s="27">
        <f t="shared" si="14"/>
        <v>2.3053306657662924</v>
      </c>
      <c r="AX31" s="27">
        <f t="shared" si="14"/>
        <v>2.3975438923969441</v>
      </c>
      <c r="AY31" s="27">
        <f t="shared" si="14"/>
        <v>2.4934456480928215</v>
      </c>
      <c r="AZ31" s="27">
        <f t="shared" si="14"/>
        <v>2.5931834740165352</v>
      </c>
      <c r="BA31" s="27">
        <f t="shared" si="14"/>
        <v>2.696910812977197</v>
      </c>
      <c r="BB31" s="27">
        <f t="shared" si="14"/>
        <v>2.8047872454962843</v>
      </c>
      <c r="BC31" s="27">
        <f t="shared" si="14"/>
        <v>2.9169787353161358</v>
      </c>
      <c r="BD31" s="27">
        <f t="shared" si="14"/>
        <v>3.0336578847287812</v>
      </c>
      <c r="BE31" s="27">
        <f t="shared" si="14"/>
        <v>3.1550042001179324</v>
      </c>
      <c r="BF31" s="27">
        <f t="shared" si="14"/>
        <v>3.2812043681226495</v>
      </c>
      <c r="BG31" s="27">
        <f t="shared" si="14"/>
        <v>3.4124525428475563</v>
      </c>
      <c r="BH31" s="27">
        <f t="shared" si="14"/>
        <v>3.5489506445614589</v>
      </c>
      <c r="BI31" s="27">
        <f t="shared" si="14"/>
        <v>3.6909086703439167</v>
      </c>
      <c r="BJ31" s="27">
        <f t="shared" si="14"/>
        <v>3.8385450171576729</v>
      </c>
      <c r="BK31" s="27">
        <f t="shared" si="14"/>
        <v>3.9920868178439801</v>
      </c>
      <c r="BL31" s="27">
        <f t="shared" si="14"/>
        <v>4.1517702905577396</v>
      </c>
      <c r="BM31" s="27">
        <f t="shared" si="14"/>
        <v>4.3178411021800498</v>
      </c>
      <c r="BN31" s="27">
        <f t="shared" si="14"/>
        <v>4.4905547462672502</v>
      </c>
      <c r="BO31" s="27">
        <f t="shared" ref="BO31:BT31" si="15">BO30/$F$9</f>
        <v>4.6701769361179402</v>
      </c>
      <c r="BP31" s="27">
        <f t="shared" si="15"/>
        <v>4.8569840135626592</v>
      </c>
      <c r="BQ31" s="27">
        <f t="shared" si="15"/>
        <v>5.051263374105166</v>
      </c>
      <c r="BR31" s="27">
        <f t="shared" si="15"/>
        <v>5.253313909069373</v>
      </c>
      <c r="BS31" s="27">
        <f t="shared" si="15"/>
        <v>5.4634464654321482</v>
      </c>
      <c r="BT31" s="27">
        <f t="shared" si="15"/>
        <v>5.6819843240494343</v>
      </c>
    </row>
    <row r="32" spans="1:72" ht="15.75" customHeight="1" x14ac:dyDescent="0.2">
      <c r="A32" s="8"/>
      <c r="B32" s="28"/>
      <c r="C32" s="28"/>
      <c r="D32" s="28"/>
      <c r="E32" s="28"/>
      <c r="F32" s="28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</row>
    <row r="33" spans="1:72" ht="15.75" customHeight="1" x14ac:dyDescent="0.2">
      <c r="A33" s="8"/>
      <c r="B33" s="28"/>
      <c r="C33" s="28"/>
      <c r="D33" s="28"/>
      <c r="E33" s="28"/>
      <c r="F33" s="28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</row>
    <row r="34" spans="1:72" ht="15.75" customHeight="1" x14ac:dyDescent="0.2">
      <c r="A34" s="8"/>
      <c r="B34" s="8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</row>
    <row r="35" spans="1:72" ht="15.75" customHeight="1" x14ac:dyDescent="0.2">
      <c r="A35" s="19"/>
      <c r="B35" s="21" t="s">
        <v>49</v>
      </c>
      <c r="C35" s="99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</row>
    <row r="36" spans="1:72" ht="15.75" customHeight="1" x14ac:dyDescent="0.2">
      <c r="A36" s="8"/>
      <c r="B36" s="8" t="s">
        <v>50</v>
      </c>
      <c r="C36" s="25">
        <f t="shared" ref="C36:BT36" si="16">C37/12</f>
        <v>365.76765858860745</v>
      </c>
      <c r="D36" s="25">
        <f t="shared" si="16"/>
        <v>384.48102618575894</v>
      </c>
      <c r="E36" s="25">
        <f t="shared" si="16"/>
        <v>404.15180518494162</v>
      </c>
      <c r="F36" s="25">
        <f t="shared" si="16"/>
        <v>424.82897857053223</v>
      </c>
      <c r="G36" s="25">
        <f t="shared" si="16"/>
        <v>446.56403538935893</v>
      </c>
      <c r="H36" s="25">
        <f t="shared" si="16"/>
        <v>469.41109896560374</v>
      </c>
      <c r="I36" s="25">
        <f t="shared" si="16"/>
        <v>493.42706167543173</v>
      </c>
      <c r="J36" s="25">
        <f t="shared" si="16"/>
        <v>518.67172661695315</v>
      </c>
      <c r="K36" s="25">
        <f t="shared" si="16"/>
        <v>545.20795652827167</v>
      </c>
      <c r="L36" s="25">
        <f t="shared" si="16"/>
        <v>573.1018303244806</v>
      </c>
      <c r="M36" s="25">
        <f t="shared" si="16"/>
        <v>602.42280764337681</v>
      </c>
      <c r="N36" s="25">
        <f t="shared" si="16"/>
        <v>633.24390180965565</v>
      </c>
      <c r="O36" s="25">
        <f t="shared" si="16"/>
        <v>665.6418616482697</v>
      </c>
      <c r="P36" s="25">
        <f t="shared" si="16"/>
        <v>699.69736259972706</v>
      </c>
      <c r="Q36" s="25">
        <f t="shared" si="16"/>
        <v>735.4952076131716</v>
      </c>
      <c r="R36" s="25">
        <f t="shared" si="16"/>
        <v>773.12453831758228</v>
      </c>
      <c r="S36" s="25">
        <f t="shared" si="16"/>
        <v>812.67905699684832</v>
      </c>
      <c r="T36" s="25">
        <f t="shared" si="16"/>
        <v>854.25725992154423</v>
      </c>
      <c r="U36" s="25">
        <f t="shared" si="16"/>
        <v>897.96268261837884</v>
      </c>
      <c r="V36" s="25">
        <f t="shared" si="16"/>
        <v>943.90415768810874</v>
      </c>
      <c r="W36" s="25">
        <f t="shared" si="16"/>
        <v>992.19608581389184</v>
      </c>
      <c r="X36" s="25">
        <f t="shared" si="16"/>
        <v>1042.9587206349559</v>
      </c>
      <c r="Y36" s="25">
        <f t="shared" si="16"/>
        <v>1096.3184681949449</v>
      </c>
      <c r="Z36" s="25">
        <f t="shared" si="16"/>
        <v>1152.4082017105927</v>
      </c>
      <c r="AA36" s="25">
        <f t="shared" si="16"/>
        <v>1211.3675924445827</v>
      </c>
      <c r="AB36" s="25">
        <f t="shared" si="16"/>
        <v>1273.3434575064748</v>
      </c>
      <c r="AC36" s="25">
        <f t="shared" si="16"/>
        <v>1338.4901254477936</v>
      </c>
      <c r="AD36" s="25">
        <f t="shared" si="16"/>
        <v>1406.9698205616617</v>
      </c>
      <c r="AE36" s="25">
        <f t="shared" si="16"/>
        <v>1478.9530668439184</v>
      </c>
      <c r="AF36" s="25">
        <f t="shared" si="16"/>
        <v>1554.6191126216636</v>
      </c>
      <c r="AG36" s="25">
        <f t="shared" si="16"/>
        <v>0</v>
      </c>
      <c r="AH36" s="25">
        <f t="shared" si="16"/>
        <v>0</v>
      </c>
      <c r="AI36" s="25">
        <f t="shared" si="16"/>
        <v>0</v>
      </c>
      <c r="AJ36" s="25">
        <f t="shared" si="16"/>
        <v>0</v>
      </c>
      <c r="AK36" s="25">
        <f t="shared" si="16"/>
        <v>0</v>
      </c>
      <c r="AL36" s="25">
        <f t="shared" si="16"/>
        <v>0</v>
      </c>
      <c r="AM36" s="25">
        <f t="shared" si="16"/>
        <v>0</v>
      </c>
      <c r="AN36" s="25">
        <f t="shared" si="16"/>
        <v>0</v>
      </c>
      <c r="AO36" s="25">
        <f t="shared" si="16"/>
        <v>0</v>
      </c>
      <c r="AP36" s="25">
        <f t="shared" si="16"/>
        <v>0</v>
      </c>
      <c r="AQ36" s="25">
        <f t="shared" si="16"/>
        <v>0</v>
      </c>
      <c r="AR36" s="25">
        <f t="shared" si="16"/>
        <v>0</v>
      </c>
      <c r="AS36" s="25">
        <f t="shared" si="16"/>
        <v>0</v>
      </c>
      <c r="AT36" s="25">
        <f t="shared" si="16"/>
        <v>0</v>
      </c>
      <c r="AU36" s="25">
        <f t="shared" si="16"/>
        <v>0</v>
      </c>
      <c r="AV36" s="25">
        <f t="shared" si="16"/>
        <v>0</v>
      </c>
      <c r="AW36" s="25">
        <f t="shared" si="16"/>
        <v>0</v>
      </c>
      <c r="AX36" s="25">
        <f t="shared" si="16"/>
        <v>0</v>
      </c>
      <c r="AY36" s="25">
        <f t="shared" si="16"/>
        <v>0</v>
      </c>
      <c r="AZ36" s="25">
        <f t="shared" si="16"/>
        <v>0</v>
      </c>
      <c r="BA36" s="25">
        <f t="shared" si="16"/>
        <v>0</v>
      </c>
      <c r="BB36" s="25">
        <f t="shared" si="16"/>
        <v>0</v>
      </c>
      <c r="BC36" s="25">
        <f t="shared" si="16"/>
        <v>0</v>
      </c>
      <c r="BD36" s="25">
        <f t="shared" si="16"/>
        <v>0</v>
      </c>
      <c r="BE36" s="25">
        <f t="shared" si="16"/>
        <v>0</v>
      </c>
      <c r="BF36" s="25">
        <f t="shared" si="16"/>
        <v>0</v>
      </c>
      <c r="BG36" s="25">
        <f t="shared" si="16"/>
        <v>0</v>
      </c>
      <c r="BH36" s="25">
        <f t="shared" si="16"/>
        <v>0</v>
      </c>
      <c r="BI36" s="25">
        <f t="shared" si="16"/>
        <v>0</v>
      </c>
      <c r="BJ36" s="25">
        <f t="shared" si="16"/>
        <v>0</v>
      </c>
      <c r="BK36" s="25">
        <f t="shared" si="16"/>
        <v>0</v>
      </c>
      <c r="BL36" s="25">
        <f t="shared" si="16"/>
        <v>0</v>
      </c>
      <c r="BM36" s="25">
        <f t="shared" si="16"/>
        <v>0</v>
      </c>
      <c r="BN36" s="25">
        <f t="shared" si="16"/>
        <v>0</v>
      </c>
      <c r="BO36" s="25">
        <f t="shared" si="16"/>
        <v>0</v>
      </c>
      <c r="BP36" s="25">
        <f t="shared" si="16"/>
        <v>0</v>
      </c>
      <c r="BQ36" s="25">
        <f t="shared" si="16"/>
        <v>0</v>
      </c>
      <c r="BR36" s="25">
        <f t="shared" si="16"/>
        <v>0</v>
      </c>
      <c r="BS36" s="25">
        <f t="shared" si="16"/>
        <v>0</v>
      </c>
      <c r="BT36" s="25">
        <f t="shared" si="16"/>
        <v>0</v>
      </c>
    </row>
    <row r="37" spans="1:72" ht="15.75" customHeight="1" x14ac:dyDescent="0.2">
      <c r="A37" s="8"/>
      <c r="B37" s="8" t="s">
        <v>51</v>
      </c>
      <c r="C37" s="25">
        <f>'Property 2'!$H109</f>
        <v>4389.2119030632894</v>
      </c>
      <c r="D37" s="25">
        <f>'Property 2'!$H110</f>
        <v>4613.772314229107</v>
      </c>
      <c r="E37" s="25">
        <f>'Property 2'!$H111</f>
        <v>4849.8216622192995</v>
      </c>
      <c r="F37" s="25">
        <f>'Property 2'!$H112</f>
        <v>5097.947742846387</v>
      </c>
      <c r="G37" s="25">
        <f>'Property 2'!$H113</f>
        <v>5358.7684246723074</v>
      </c>
      <c r="H37" s="25">
        <f>'Property 2'!$H114</f>
        <v>5632.9331875872449</v>
      </c>
      <c r="I37" s="25">
        <f>'Property 2'!$H115</f>
        <v>5921.1247401051805</v>
      </c>
      <c r="J37" s="25">
        <f>'Property 2'!$H116</f>
        <v>6224.0607194034383</v>
      </c>
      <c r="K37" s="25">
        <f>'Property 2'!$H117</f>
        <v>6542.4954783392604</v>
      </c>
      <c r="L37" s="25">
        <f>'Property 2'!$H118</f>
        <v>6877.2219638937677</v>
      </c>
      <c r="M37" s="25">
        <f>'Property 2'!$H119</f>
        <v>7229.0736917205213</v>
      </c>
      <c r="N37" s="25">
        <f>'Property 2'!$H120</f>
        <v>7598.9268217158678</v>
      </c>
      <c r="O37" s="25">
        <f>'Property 2'!$H121</f>
        <v>7987.7023397792364</v>
      </c>
      <c r="P37" s="25">
        <f>'Property 2'!$H122</f>
        <v>8396.3683511967247</v>
      </c>
      <c r="Q37" s="25">
        <f>'Property 2'!$H123</f>
        <v>8825.9424913580588</v>
      </c>
      <c r="R37" s="25">
        <f>'Property 2'!$H124</f>
        <v>9277.4944598109869</v>
      </c>
      <c r="S37" s="25">
        <f>'Property 2'!$H125</f>
        <v>9752.1486839621793</v>
      </c>
      <c r="T37" s="25">
        <f>'Property 2'!$H126</f>
        <v>10251.087119058531</v>
      </c>
      <c r="U37" s="25">
        <f>'Property 2'!$H127</f>
        <v>10775.552191420546</v>
      </c>
      <c r="V37" s="25">
        <f>'Property 2'!$H128</f>
        <v>11326.849892257305</v>
      </c>
      <c r="W37" s="25">
        <f>'Property 2'!$H129</f>
        <v>11906.353029766702</v>
      </c>
      <c r="X37" s="25">
        <f>'Property 2'!$H130</f>
        <v>12515.504647619469</v>
      </c>
      <c r="Y37" s="25">
        <f>'Property 2'!$H131</f>
        <v>13155.821618339338</v>
      </c>
      <c r="Z37" s="25">
        <f>'Property 2'!$H132</f>
        <v>13828.898420527112</v>
      </c>
      <c r="AA37" s="25">
        <f>'Property 2'!$H133</f>
        <v>14536.411109334993</v>
      </c>
      <c r="AB37" s="25">
        <f>'Property 2'!$H134</f>
        <v>15280.121490077698</v>
      </c>
      <c r="AC37" s="25">
        <f>'Property 2'!$H135</f>
        <v>16061.881505373523</v>
      </c>
      <c r="AD37" s="25">
        <f>'Property 2'!$H136</f>
        <v>16883.637846739941</v>
      </c>
      <c r="AE37" s="25">
        <f>'Property 2'!$H137</f>
        <v>17747.43680212702</v>
      </c>
      <c r="AF37" s="25">
        <f>'Property 2'!$H138</f>
        <v>18655.429351459963</v>
      </c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15.75" customHeight="1" x14ac:dyDescent="0.2">
      <c r="A38" s="8"/>
      <c r="B38" s="8" t="s">
        <v>52</v>
      </c>
      <c r="C38" s="25">
        <f>C37</f>
        <v>4389.2119030632894</v>
      </c>
      <c r="D38" s="25">
        <f t="shared" ref="D38:AF38" si="17">D37+C38</f>
        <v>9002.9842172923964</v>
      </c>
      <c r="E38" s="25">
        <f t="shared" si="17"/>
        <v>13852.805879511696</v>
      </c>
      <c r="F38" s="25">
        <f>F37+E38</f>
        <v>18950.753622358083</v>
      </c>
      <c r="G38" s="25">
        <f>G37+F38</f>
        <v>24309.52204703039</v>
      </c>
      <c r="H38" s="25">
        <f>H37+G38</f>
        <v>29942.455234617635</v>
      </c>
      <c r="I38" s="25">
        <f>I37+H38</f>
        <v>35863.579974722816</v>
      </c>
      <c r="J38" s="25">
        <f t="shared" si="17"/>
        <v>42087.640694126254</v>
      </c>
      <c r="K38" s="25">
        <f>K37+J38</f>
        <v>48630.136172465514</v>
      </c>
      <c r="L38" s="25">
        <f t="shared" si="17"/>
        <v>55507.358136359282</v>
      </c>
      <c r="M38" s="25">
        <f t="shared" si="17"/>
        <v>62736.431828079803</v>
      </c>
      <c r="N38" s="25">
        <f t="shared" si="17"/>
        <v>70335.358649795671</v>
      </c>
      <c r="O38" s="25">
        <f t="shared" si="17"/>
        <v>78323.060989574908</v>
      </c>
      <c r="P38" s="25">
        <f t="shared" si="17"/>
        <v>86719.429340771632</v>
      </c>
      <c r="Q38" s="25">
        <f t="shared" si="17"/>
        <v>95545.371832129691</v>
      </c>
      <c r="R38" s="25">
        <f t="shared" si="17"/>
        <v>104822.86629194068</v>
      </c>
      <c r="S38" s="25">
        <f t="shared" si="17"/>
        <v>114575.01497590286</v>
      </c>
      <c r="T38" s="25">
        <f t="shared" si="17"/>
        <v>124826.10209496139</v>
      </c>
      <c r="U38" s="25">
        <f t="shared" si="17"/>
        <v>135601.65428638193</v>
      </c>
      <c r="V38" s="25">
        <f t="shared" si="17"/>
        <v>146928.50417863924</v>
      </c>
      <c r="W38" s="25">
        <f t="shared" si="17"/>
        <v>158834.85720840594</v>
      </c>
      <c r="X38" s="25">
        <f t="shared" si="17"/>
        <v>171350.36185602541</v>
      </c>
      <c r="Y38" s="25">
        <f t="shared" si="17"/>
        <v>184506.18347436475</v>
      </c>
      <c r="Z38" s="25">
        <f t="shared" si="17"/>
        <v>198335.08189489186</v>
      </c>
      <c r="AA38" s="25">
        <f t="shared" si="17"/>
        <v>212871.49300422685</v>
      </c>
      <c r="AB38" s="25">
        <f t="shared" si="17"/>
        <v>228151.61449430455</v>
      </c>
      <c r="AC38" s="25">
        <f t="shared" si="17"/>
        <v>244213.49599967807</v>
      </c>
      <c r="AD38" s="25">
        <f t="shared" si="17"/>
        <v>261097.133846418</v>
      </c>
      <c r="AE38" s="25">
        <f t="shared" si="17"/>
        <v>278844.57064854505</v>
      </c>
      <c r="AF38" s="25">
        <f t="shared" si="17"/>
        <v>297500.00000000501</v>
      </c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15.75" customHeight="1" x14ac:dyDescent="0.2">
      <c r="A39" s="8"/>
      <c r="B39" s="26" t="s">
        <v>53</v>
      </c>
      <c r="C39" s="27">
        <f t="shared" ref="C39:AH39" si="18">C37/$F$9</f>
        <v>8.3604036248824565E-2</v>
      </c>
      <c r="D39" s="27">
        <f t="shared" si="18"/>
        <v>8.7881377413887754E-2</v>
      </c>
      <c r="E39" s="27">
        <f t="shared" si="18"/>
        <v>9.2377555470843795E-2</v>
      </c>
      <c r="F39" s="27">
        <f t="shared" si="18"/>
        <v>9.7103766530407365E-2</v>
      </c>
      <c r="G39" s="27">
        <f t="shared" si="18"/>
        <v>0.10207177951756777</v>
      </c>
      <c r="H39" s="27">
        <f t="shared" si="18"/>
        <v>0.10729396547785229</v>
      </c>
      <c r="I39" s="27">
        <f t="shared" si="18"/>
        <v>0.11278332838295582</v>
      </c>
      <c r="J39" s="27">
        <f t="shared" si="18"/>
        <v>0.11855353751244645</v>
      </c>
      <c r="K39" s="27">
        <f t="shared" si="18"/>
        <v>0.12461896149217638</v>
      </c>
      <c r="L39" s="27">
        <f t="shared" si="18"/>
        <v>0.130994704074167</v>
      </c>
      <c r="M39" s="27">
        <f t="shared" si="18"/>
        <v>0.13769664174705754</v>
      </c>
      <c r="N39" s="27">
        <f t="shared" si="18"/>
        <v>0.14474146327077844</v>
      </c>
      <c r="O39" s="27">
        <f t="shared" si="18"/>
        <v>0.1521467112338902</v>
      </c>
      <c r="P39" s="27">
        <f t="shared" si="18"/>
        <v>0.15993082573708048</v>
      </c>
      <c r="Q39" s="27">
        <f t="shared" si="18"/>
        <v>0.16811319031158206</v>
      </c>
      <c r="R39" s="27">
        <f t="shared" si="18"/>
        <v>0.17671418018687593</v>
      </c>
      <c r="S39" s="27">
        <f t="shared" si="18"/>
        <v>0.18575521302785103</v>
      </c>
      <c r="T39" s="27">
        <f t="shared" si="18"/>
        <v>0.19525880226778156</v>
      </c>
      <c r="U39" s="27">
        <f t="shared" si="18"/>
        <v>0.20524861316991516</v>
      </c>
      <c r="V39" s="27">
        <f t="shared" si="18"/>
        <v>0.21574952175728201</v>
      </c>
      <c r="W39" s="27">
        <f t="shared" si="18"/>
        <v>0.226787676757461</v>
      </c>
      <c r="X39" s="27">
        <f t="shared" si="18"/>
        <v>0.23839056471656131</v>
      </c>
      <c r="Y39" s="27">
        <f t="shared" si="18"/>
        <v>0.2505870784445588</v>
      </c>
      <c r="Z39" s="27">
        <f t="shared" si="18"/>
        <v>0.26340758896242117</v>
      </c>
      <c r="AA39" s="27">
        <f t="shared" si="18"/>
        <v>0.27688402113019034</v>
      </c>
      <c r="AB39" s="27">
        <f t="shared" si="18"/>
        <v>0.29104993314433708</v>
      </c>
      <c r="AC39" s="27">
        <f t="shared" si="18"/>
        <v>0.3059406001023528</v>
      </c>
      <c r="AD39" s="27">
        <f t="shared" si="18"/>
        <v>0.32159310184266554</v>
      </c>
      <c r="AE39" s="27">
        <f t="shared" si="18"/>
        <v>0.3380464152786099</v>
      </c>
      <c r="AF39" s="27">
        <f t="shared" si="18"/>
        <v>0.35534151145638027</v>
      </c>
      <c r="AG39" s="27">
        <f t="shared" si="18"/>
        <v>0</v>
      </c>
      <c r="AH39" s="27">
        <f t="shared" si="18"/>
        <v>0</v>
      </c>
      <c r="AI39" s="27">
        <f t="shared" ref="AI39:BN39" si="19">AI37/$F$9</f>
        <v>0</v>
      </c>
      <c r="AJ39" s="27">
        <f t="shared" si="19"/>
        <v>0</v>
      </c>
      <c r="AK39" s="27">
        <f t="shared" si="19"/>
        <v>0</v>
      </c>
      <c r="AL39" s="27">
        <f t="shared" si="19"/>
        <v>0</v>
      </c>
      <c r="AM39" s="27">
        <f t="shared" si="19"/>
        <v>0</v>
      </c>
      <c r="AN39" s="27">
        <f t="shared" si="19"/>
        <v>0</v>
      </c>
      <c r="AO39" s="27">
        <f t="shared" si="19"/>
        <v>0</v>
      </c>
      <c r="AP39" s="27">
        <f t="shared" si="19"/>
        <v>0</v>
      </c>
      <c r="AQ39" s="27">
        <f t="shared" si="19"/>
        <v>0</v>
      </c>
      <c r="AR39" s="27">
        <f t="shared" si="19"/>
        <v>0</v>
      </c>
      <c r="AS39" s="27">
        <f t="shared" si="19"/>
        <v>0</v>
      </c>
      <c r="AT39" s="27">
        <f t="shared" si="19"/>
        <v>0</v>
      </c>
      <c r="AU39" s="27">
        <f t="shared" si="19"/>
        <v>0</v>
      </c>
      <c r="AV39" s="27">
        <f t="shared" si="19"/>
        <v>0</v>
      </c>
      <c r="AW39" s="27">
        <f t="shared" si="19"/>
        <v>0</v>
      </c>
      <c r="AX39" s="27">
        <f t="shared" si="19"/>
        <v>0</v>
      </c>
      <c r="AY39" s="27">
        <f t="shared" si="19"/>
        <v>0</v>
      </c>
      <c r="AZ39" s="27">
        <f t="shared" si="19"/>
        <v>0</v>
      </c>
      <c r="BA39" s="27">
        <f t="shared" si="19"/>
        <v>0</v>
      </c>
      <c r="BB39" s="27">
        <f t="shared" si="19"/>
        <v>0</v>
      </c>
      <c r="BC39" s="27">
        <f t="shared" si="19"/>
        <v>0</v>
      </c>
      <c r="BD39" s="27">
        <f t="shared" si="19"/>
        <v>0</v>
      </c>
      <c r="BE39" s="27">
        <f t="shared" si="19"/>
        <v>0</v>
      </c>
      <c r="BF39" s="27">
        <f t="shared" si="19"/>
        <v>0</v>
      </c>
      <c r="BG39" s="27">
        <f t="shared" si="19"/>
        <v>0</v>
      </c>
      <c r="BH39" s="27">
        <f t="shared" si="19"/>
        <v>0</v>
      </c>
      <c r="BI39" s="27">
        <f t="shared" si="19"/>
        <v>0</v>
      </c>
      <c r="BJ39" s="27">
        <f t="shared" si="19"/>
        <v>0</v>
      </c>
      <c r="BK39" s="27">
        <f t="shared" si="19"/>
        <v>0</v>
      </c>
      <c r="BL39" s="27">
        <f t="shared" si="19"/>
        <v>0</v>
      </c>
      <c r="BM39" s="27">
        <f t="shared" si="19"/>
        <v>0</v>
      </c>
      <c r="BN39" s="27">
        <f t="shared" si="19"/>
        <v>0</v>
      </c>
      <c r="BO39" s="27">
        <f t="shared" ref="BO39:BT39" si="20">BO37/$F$9</f>
        <v>0</v>
      </c>
      <c r="BP39" s="27">
        <f t="shared" si="20"/>
        <v>0</v>
      </c>
      <c r="BQ39" s="27">
        <f t="shared" si="20"/>
        <v>0</v>
      </c>
      <c r="BR39" s="27">
        <f t="shared" si="20"/>
        <v>0</v>
      </c>
      <c r="BS39" s="27">
        <f t="shared" si="20"/>
        <v>0</v>
      </c>
      <c r="BT39" s="27">
        <f t="shared" si="20"/>
        <v>0</v>
      </c>
    </row>
    <row r="40" spans="1:72" ht="15.75" customHeight="1" x14ac:dyDescent="0.2">
      <c r="A40" s="8"/>
      <c r="B40" s="29" t="s">
        <v>54</v>
      </c>
      <c r="C40" s="30">
        <f t="shared" ref="C40:BT40" si="21">C31+C39</f>
        <v>9.8054706415085152E-2</v>
      </c>
      <c r="D40" s="30">
        <f t="shared" si="21"/>
        <v>0.11751162253272894</v>
      </c>
      <c r="E40" s="30">
        <f t="shared" si="21"/>
        <v>0.13779455854036873</v>
      </c>
      <c r="F40" s="30">
        <f t="shared" si="21"/>
        <v>0.15893899786864349</v>
      </c>
      <c r="G40" s="30">
        <f t="shared" si="21"/>
        <v>0.18098196825526353</v>
      </c>
      <c r="H40" s="30">
        <f t="shared" si="21"/>
        <v>0.20396210991098598</v>
      </c>
      <c r="I40" s="30">
        <f t="shared" si="21"/>
        <v>0.22791974673934506</v>
      </c>
      <c r="J40" s="30">
        <f t="shared" si="21"/>
        <v>0.25289696074902146</v>
      </c>
      <c r="K40" s="30">
        <f t="shared" si="21"/>
        <v>0.27893766980414453</v>
      </c>
      <c r="L40" s="30">
        <f t="shared" si="21"/>
        <v>0.30608770886454417</v>
      </c>
      <c r="M40" s="30">
        <f t="shared" si="21"/>
        <v>0.33439491487497985</v>
      </c>
      <c r="N40" s="30">
        <f t="shared" si="21"/>
        <v>0.36390921546974792</v>
      </c>
      <c r="O40" s="30">
        <f t="shared" si="21"/>
        <v>0.39468272166674861</v>
      </c>
      <c r="P40" s="30">
        <f t="shared" si="21"/>
        <v>0.42676982473318348</v>
      </c>
      <c r="Q40" s="30">
        <f t="shared" si="21"/>
        <v>0.46022729741345925</v>
      </c>
      <c r="R40" s="30">
        <f t="shared" si="21"/>
        <v>0.49511439971875848</v>
      </c>
      <c r="S40" s="30">
        <f t="shared" si="21"/>
        <v>0.5314929894869389</v>
      </c>
      <c r="T40" s="30">
        <f t="shared" si="21"/>
        <v>0.56942763793116324</v>
      </c>
      <c r="U40" s="30">
        <f t="shared" si="21"/>
        <v>0.60898575040576208</v>
      </c>
      <c r="V40" s="30">
        <f t="shared" si="21"/>
        <v>0.65023769262849307</v>
      </c>
      <c r="W40" s="30">
        <f t="shared" si="21"/>
        <v>0.6932569226094506</v>
      </c>
      <c r="X40" s="30">
        <f t="shared" si="21"/>
        <v>0.73812012854856057</v>
      </c>
      <c r="Y40" s="30">
        <f t="shared" si="21"/>
        <v>0.78490737297576829</v>
      </c>
      <c r="Z40" s="30">
        <f t="shared" si="21"/>
        <v>0.83370224342080923</v>
      </c>
      <c r="AA40" s="30">
        <f t="shared" si="21"/>
        <v>0.88459200991284392</v>
      </c>
      <c r="AB40" s="30">
        <f t="shared" si="21"/>
        <v>0.93766778962422737</v>
      </c>
      <c r="AC40" s="30">
        <f t="shared" si="21"/>
        <v>0.99302471898736866</v>
      </c>
      <c r="AD40" s="30">
        <f t="shared" si="21"/>
        <v>1.0507621336290125</v>
      </c>
      <c r="AE40" s="30">
        <f t="shared" si="21"/>
        <v>1.1109837564823406</v>
      </c>
      <c r="AF40" s="30">
        <f t="shared" si="21"/>
        <v>1.1737978944541905</v>
      </c>
      <c r="AG40" s="30">
        <f t="shared" si="21"/>
        <v>1.2308348901119066</v>
      </c>
      <c r="AH40" s="30">
        <f t="shared" si="21"/>
        <v>1.280068285716383</v>
      </c>
      <c r="AI40" s="30">
        <f t="shared" si="21"/>
        <v>1.3312710171450384</v>
      </c>
      <c r="AJ40" s="30">
        <f t="shared" si="21"/>
        <v>1.38452185783084</v>
      </c>
      <c r="AK40" s="30">
        <f t="shared" si="21"/>
        <v>1.4399027321440736</v>
      </c>
      <c r="AL40" s="30">
        <f t="shared" si="21"/>
        <v>1.4974988414298367</v>
      </c>
      <c r="AM40" s="30">
        <f t="shared" si="21"/>
        <v>1.5573987950870296</v>
      </c>
      <c r="AN40" s="30">
        <f t="shared" si="21"/>
        <v>1.6196947468905114</v>
      </c>
      <c r="AO40" s="30">
        <f t="shared" si="21"/>
        <v>1.684482536766132</v>
      </c>
      <c r="AP40" s="30">
        <f t="shared" si="21"/>
        <v>1.7518618382367772</v>
      </c>
      <c r="AQ40" s="30">
        <f t="shared" si="21"/>
        <v>1.8219363117662484</v>
      </c>
      <c r="AR40" s="30">
        <f t="shared" si="21"/>
        <v>1.8948137642368983</v>
      </c>
      <c r="AS40" s="30">
        <f t="shared" si="21"/>
        <v>1.9706063148063742</v>
      </c>
      <c r="AT40" s="30">
        <f t="shared" si="21"/>
        <v>2.0494305673986291</v>
      </c>
      <c r="AU40" s="30">
        <f t="shared" si="21"/>
        <v>2.1314077900945749</v>
      </c>
      <c r="AV40" s="30">
        <f t="shared" si="21"/>
        <v>2.2166641016983575</v>
      </c>
      <c r="AW40" s="30">
        <f t="shared" si="21"/>
        <v>2.3053306657662924</v>
      </c>
      <c r="AX40" s="30">
        <f t="shared" si="21"/>
        <v>2.3975438923969441</v>
      </c>
      <c r="AY40" s="30">
        <f t="shared" si="21"/>
        <v>2.4934456480928215</v>
      </c>
      <c r="AZ40" s="30">
        <f t="shared" si="21"/>
        <v>2.5931834740165352</v>
      </c>
      <c r="BA40" s="30">
        <f t="shared" si="21"/>
        <v>2.696910812977197</v>
      </c>
      <c r="BB40" s="30">
        <f t="shared" si="21"/>
        <v>2.8047872454962843</v>
      </c>
      <c r="BC40" s="30">
        <f t="shared" si="21"/>
        <v>2.9169787353161358</v>
      </c>
      <c r="BD40" s="30">
        <f t="shared" si="21"/>
        <v>3.0336578847287812</v>
      </c>
      <c r="BE40" s="30">
        <f t="shared" si="21"/>
        <v>3.1550042001179324</v>
      </c>
      <c r="BF40" s="30">
        <f t="shared" si="21"/>
        <v>3.2812043681226495</v>
      </c>
      <c r="BG40" s="30">
        <f t="shared" si="21"/>
        <v>3.4124525428475563</v>
      </c>
      <c r="BH40" s="30">
        <f t="shared" si="21"/>
        <v>3.5489506445614589</v>
      </c>
      <c r="BI40" s="30">
        <f t="shared" si="21"/>
        <v>3.6909086703439167</v>
      </c>
      <c r="BJ40" s="30">
        <f t="shared" si="21"/>
        <v>3.8385450171576729</v>
      </c>
      <c r="BK40" s="30">
        <f t="shared" si="21"/>
        <v>3.9920868178439801</v>
      </c>
      <c r="BL40" s="30">
        <f t="shared" si="21"/>
        <v>4.1517702905577396</v>
      </c>
      <c r="BM40" s="30">
        <f t="shared" si="21"/>
        <v>4.3178411021800498</v>
      </c>
      <c r="BN40" s="30">
        <f t="shared" si="21"/>
        <v>4.4905547462672502</v>
      </c>
      <c r="BO40" s="30">
        <f t="shared" si="21"/>
        <v>4.6701769361179402</v>
      </c>
      <c r="BP40" s="30">
        <f t="shared" si="21"/>
        <v>4.8569840135626592</v>
      </c>
      <c r="BQ40" s="30">
        <f t="shared" si="21"/>
        <v>5.051263374105166</v>
      </c>
      <c r="BR40" s="30">
        <f t="shared" si="21"/>
        <v>5.253313909069373</v>
      </c>
      <c r="BS40" s="30">
        <f t="shared" si="21"/>
        <v>5.4634464654321482</v>
      </c>
      <c r="BT40" s="30">
        <f t="shared" si="21"/>
        <v>5.6819843240494343</v>
      </c>
    </row>
    <row r="41" spans="1:72" ht="15.75" customHeight="1" x14ac:dyDescent="0.2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</row>
    <row r="42" spans="1:72" ht="15.75" customHeight="1" x14ac:dyDescent="0.2"/>
    <row r="43" spans="1:72" ht="15.75" customHeight="1" x14ac:dyDescent="0.2"/>
    <row r="44" spans="1:72" ht="15.75" customHeight="1" x14ac:dyDescent="0.2">
      <c r="B44" s="21" t="s">
        <v>32</v>
      </c>
      <c r="C44" s="99"/>
    </row>
    <row r="45" spans="1:72" ht="15.75" customHeight="1" x14ac:dyDescent="0.2">
      <c r="B45" s="31" t="s">
        <v>55</v>
      </c>
      <c r="C45" s="32">
        <f>F5</f>
        <v>350000</v>
      </c>
      <c r="D45" s="32">
        <f t="shared" ref="D45:AF45" si="22">C45+C46</f>
        <v>367500</v>
      </c>
      <c r="E45" s="32">
        <f t="shared" si="22"/>
        <v>385875</v>
      </c>
      <c r="F45" s="32">
        <f>E45+E46</f>
        <v>405168.75</v>
      </c>
      <c r="G45" s="32">
        <f>F45+F46</f>
        <v>425427.1875</v>
      </c>
      <c r="H45" s="32">
        <f>G45+G46</f>
        <v>446698.546875</v>
      </c>
      <c r="I45" s="32">
        <f>H45+H46</f>
        <v>469033.47421875002</v>
      </c>
      <c r="J45" s="32">
        <f t="shared" si="22"/>
        <v>492485.14792968752</v>
      </c>
      <c r="K45" s="32">
        <f>J45+J46</f>
        <v>517109.40532617189</v>
      </c>
      <c r="L45" s="32">
        <f t="shared" si="22"/>
        <v>542964.87559248053</v>
      </c>
      <c r="M45" s="32">
        <f t="shared" si="22"/>
        <v>570113.11937210453</v>
      </c>
      <c r="N45" s="32">
        <f t="shared" si="22"/>
        <v>598618.77534070972</v>
      </c>
      <c r="O45" s="32">
        <f t="shared" si="22"/>
        <v>628549.71410774521</v>
      </c>
      <c r="P45" s="32">
        <f t="shared" si="22"/>
        <v>659977.19981313252</v>
      </c>
      <c r="Q45" s="32">
        <f t="shared" si="22"/>
        <v>692976.05980378913</v>
      </c>
      <c r="R45" s="32">
        <f t="shared" si="22"/>
        <v>727624.86279397854</v>
      </c>
      <c r="S45" s="32">
        <f t="shared" si="22"/>
        <v>764006.10593367741</v>
      </c>
      <c r="T45" s="32">
        <f t="shared" si="22"/>
        <v>802206.41123036132</v>
      </c>
      <c r="U45" s="32">
        <f t="shared" si="22"/>
        <v>842316.7317918794</v>
      </c>
      <c r="V45" s="32">
        <f t="shared" si="22"/>
        <v>884432.56838147342</v>
      </c>
      <c r="W45" s="32">
        <f t="shared" si="22"/>
        <v>928654.19680054707</v>
      </c>
      <c r="X45" s="32">
        <f t="shared" si="22"/>
        <v>975086.90664057445</v>
      </c>
      <c r="Y45" s="32">
        <f t="shared" si="22"/>
        <v>1023841.2519726031</v>
      </c>
      <c r="Z45" s="32">
        <f t="shared" si="22"/>
        <v>1075033.3145712332</v>
      </c>
      <c r="AA45" s="32">
        <f t="shared" si="22"/>
        <v>1128784.9802997948</v>
      </c>
      <c r="AB45" s="32">
        <f t="shared" si="22"/>
        <v>1185224.2293147845</v>
      </c>
      <c r="AC45" s="32">
        <f t="shared" si="22"/>
        <v>1244485.4407805237</v>
      </c>
      <c r="AD45" s="32">
        <f t="shared" si="22"/>
        <v>1306709.71281955</v>
      </c>
      <c r="AE45" s="32">
        <f t="shared" si="22"/>
        <v>1372045.1984605275</v>
      </c>
      <c r="AF45" s="32">
        <f t="shared" si="22"/>
        <v>1440647.4583835539</v>
      </c>
    </row>
    <row r="46" spans="1:72" ht="15.75" customHeight="1" x14ac:dyDescent="0.2">
      <c r="B46" s="33" t="s">
        <v>56</v>
      </c>
      <c r="C46" s="32">
        <f>$F$5*$H$11</f>
        <v>17500</v>
      </c>
      <c r="D46" s="32">
        <f t="shared" ref="D46:AF46" si="23">D45*$H$11</f>
        <v>18375</v>
      </c>
      <c r="E46" s="32">
        <f t="shared" si="23"/>
        <v>19293.75</v>
      </c>
      <c r="F46" s="32">
        <f t="shared" si="23"/>
        <v>20258.4375</v>
      </c>
      <c r="G46" s="32">
        <f t="shared" si="23"/>
        <v>21271.359375</v>
      </c>
      <c r="H46" s="32">
        <f t="shared" si="23"/>
        <v>22334.927343750001</v>
      </c>
      <c r="I46" s="32">
        <f t="shared" si="23"/>
        <v>23451.673710937503</v>
      </c>
      <c r="J46" s="32">
        <f t="shared" si="23"/>
        <v>24624.257396484376</v>
      </c>
      <c r="K46" s="32">
        <f t="shared" si="23"/>
        <v>25855.470266308595</v>
      </c>
      <c r="L46" s="32">
        <f t="shared" si="23"/>
        <v>27148.243779624027</v>
      </c>
      <c r="M46" s="32">
        <f t="shared" si="23"/>
        <v>28505.655968605228</v>
      </c>
      <c r="N46" s="32">
        <f t="shared" si="23"/>
        <v>29930.938767035488</v>
      </c>
      <c r="O46" s="32">
        <f t="shared" si="23"/>
        <v>31427.485705387262</v>
      </c>
      <c r="P46" s="32">
        <f t="shared" si="23"/>
        <v>32998.859990656631</v>
      </c>
      <c r="Q46" s="32">
        <f t="shared" si="23"/>
        <v>34648.802990189455</v>
      </c>
      <c r="R46" s="32">
        <f t="shared" si="23"/>
        <v>36381.243139698927</v>
      </c>
      <c r="S46" s="32">
        <f t="shared" si="23"/>
        <v>38200.305296683873</v>
      </c>
      <c r="T46" s="32">
        <f t="shared" si="23"/>
        <v>40110.32056151807</v>
      </c>
      <c r="U46" s="32">
        <f t="shared" si="23"/>
        <v>42115.836589593971</v>
      </c>
      <c r="V46" s="32">
        <f t="shared" si="23"/>
        <v>44221.628419073677</v>
      </c>
      <c r="W46" s="32">
        <f t="shared" si="23"/>
        <v>46432.709840027353</v>
      </c>
      <c r="X46" s="32">
        <f t="shared" si="23"/>
        <v>48754.345332028723</v>
      </c>
      <c r="Y46" s="32">
        <f t="shared" si="23"/>
        <v>51192.06259863016</v>
      </c>
      <c r="Z46" s="32">
        <f t="shared" si="23"/>
        <v>53751.665728561667</v>
      </c>
      <c r="AA46" s="32">
        <f t="shared" si="23"/>
        <v>56439.249014989742</v>
      </c>
      <c r="AB46" s="32">
        <f t="shared" si="23"/>
        <v>59261.21146573923</v>
      </c>
      <c r="AC46" s="32">
        <f t="shared" si="23"/>
        <v>62224.272039026189</v>
      </c>
      <c r="AD46" s="32">
        <f t="shared" si="23"/>
        <v>65335.485640977502</v>
      </c>
      <c r="AE46" s="32">
        <f t="shared" si="23"/>
        <v>68602.259923026373</v>
      </c>
      <c r="AF46" s="32">
        <f t="shared" si="23"/>
        <v>72032.372919177695</v>
      </c>
      <c r="AG46" s="32">
        <f t="shared" ref="AG46:BT46" si="24">AF46*(1+$H$11)</f>
        <v>75633.991565136588</v>
      </c>
      <c r="AH46" s="32">
        <f t="shared" si="24"/>
        <v>79415.691143393415</v>
      </c>
      <c r="AI46" s="32">
        <f t="shared" si="24"/>
        <v>83386.475700563082</v>
      </c>
      <c r="AJ46" s="32">
        <f t="shared" si="24"/>
        <v>87555.79948559124</v>
      </c>
      <c r="AK46" s="32">
        <f t="shared" si="24"/>
        <v>91933.589459870811</v>
      </c>
      <c r="AL46" s="32">
        <f t="shared" si="24"/>
        <v>96530.268932864361</v>
      </c>
      <c r="AM46" s="32">
        <f t="shared" si="24"/>
        <v>101356.78237950758</v>
      </c>
      <c r="AN46" s="32">
        <f t="shared" si="24"/>
        <v>106424.62149848297</v>
      </c>
      <c r="AO46" s="32">
        <f t="shared" si="24"/>
        <v>111745.85257340713</v>
      </c>
      <c r="AP46" s="32">
        <f t="shared" si="24"/>
        <v>117333.14520207749</v>
      </c>
      <c r="AQ46" s="32">
        <f t="shared" si="24"/>
        <v>123199.80246218137</v>
      </c>
      <c r="AR46" s="32">
        <f t="shared" si="24"/>
        <v>129359.79258529044</v>
      </c>
      <c r="AS46" s="32">
        <f t="shared" si="24"/>
        <v>135827.78221455496</v>
      </c>
      <c r="AT46" s="32">
        <f t="shared" si="24"/>
        <v>142619.17132528272</v>
      </c>
      <c r="AU46" s="32">
        <f t="shared" si="24"/>
        <v>149750.12989154685</v>
      </c>
      <c r="AV46" s="32">
        <f t="shared" si="24"/>
        <v>157237.63638612421</v>
      </c>
      <c r="AW46" s="32">
        <f t="shared" si="24"/>
        <v>165099.51820543042</v>
      </c>
      <c r="AX46" s="32">
        <f t="shared" si="24"/>
        <v>173354.49411570193</v>
      </c>
      <c r="AY46" s="32">
        <f t="shared" si="24"/>
        <v>182022.21882148704</v>
      </c>
      <c r="AZ46" s="32">
        <f t="shared" si="24"/>
        <v>191123.32976256139</v>
      </c>
      <c r="BA46" s="32">
        <f t="shared" si="24"/>
        <v>200679.49625068947</v>
      </c>
      <c r="BB46" s="32">
        <f t="shared" si="24"/>
        <v>210713.47106322396</v>
      </c>
      <c r="BC46" s="32">
        <f t="shared" si="24"/>
        <v>221249.14461638517</v>
      </c>
      <c r="BD46" s="32">
        <f t="shared" si="24"/>
        <v>232311.60184720444</v>
      </c>
      <c r="BE46" s="32">
        <f t="shared" si="24"/>
        <v>243927.18193956467</v>
      </c>
      <c r="BF46" s="32">
        <f t="shared" si="24"/>
        <v>256123.54103654291</v>
      </c>
      <c r="BG46" s="32">
        <f t="shared" si="24"/>
        <v>268929.71808837005</v>
      </c>
      <c r="BH46" s="32">
        <f t="shared" si="24"/>
        <v>282376.20399278856</v>
      </c>
      <c r="BI46" s="32">
        <f t="shared" si="24"/>
        <v>296495.01419242803</v>
      </c>
      <c r="BJ46" s="32">
        <f t="shared" si="24"/>
        <v>311319.76490204944</v>
      </c>
      <c r="BK46" s="32">
        <f t="shared" si="24"/>
        <v>326885.7531471519</v>
      </c>
      <c r="BL46" s="32">
        <f t="shared" si="24"/>
        <v>343230.04080450954</v>
      </c>
      <c r="BM46" s="32">
        <f t="shared" si="24"/>
        <v>360391.54284473503</v>
      </c>
      <c r="BN46" s="32">
        <f t="shared" si="24"/>
        <v>378411.11998697178</v>
      </c>
      <c r="BO46" s="32">
        <f t="shared" si="24"/>
        <v>397331.67598632036</v>
      </c>
      <c r="BP46" s="32">
        <f t="shared" si="24"/>
        <v>417198.25978563639</v>
      </c>
      <c r="BQ46" s="32">
        <f t="shared" si="24"/>
        <v>438058.1727749182</v>
      </c>
      <c r="BR46" s="32">
        <f t="shared" si="24"/>
        <v>459961.08141366416</v>
      </c>
      <c r="BS46" s="32">
        <f t="shared" si="24"/>
        <v>482959.13548434741</v>
      </c>
      <c r="BT46" s="32">
        <f t="shared" si="24"/>
        <v>507107.09225856478</v>
      </c>
    </row>
    <row r="47" spans="1:72" ht="15.75" customHeight="1" x14ac:dyDescent="0.2">
      <c r="B47" s="33" t="s">
        <v>56</v>
      </c>
      <c r="C47" s="32">
        <f>C46</f>
        <v>17500</v>
      </c>
      <c r="D47" s="32">
        <f t="shared" ref="D47:BO47" si="25">D46+C47</f>
        <v>35875</v>
      </c>
      <c r="E47" s="32">
        <f t="shared" si="25"/>
        <v>55168.75</v>
      </c>
      <c r="F47" s="32">
        <f>F46+E47</f>
        <v>75427.1875</v>
      </c>
      <c r="G47" s="32">
        <f>G46+F47</f>
        <v>96698.546875</v>
      </c>
      <c r="H47" s="32">
        <f>H46+G47</f>
        <v>119033.47421874999</v>
      </c>
      <c r="I47" s="32">
        <f>I46+H47</f>
        <v>142485.14792968749</v>
      </c>
      <c r="J47" s="32">
        <f t="shared" si="25"/>
        <v>167109.40532617187</v>
      </c>
      <c r="K47" s="32">
        <f>K46+J47</f>
        <v>192964.87559248047</v>
      </c>
      <c r="L47" s="32">
        <f t="shared" si="25"/>
        <v>220113.1193721045</v>
      </c>
      <c r="M47" s="32">
        <f t="shared" si="25"/>
        <v>248618.77534070972</v>
      </c>
      <c r="N47" s="32">
        <f t="shared" si="25"/>
        <v>278549.71410774521</v>
      </c>
      <c r="O47" s="32">
        <f t="shared" si="25"/>
        <v>309977.19981313247</v>
      </c>
      <c r="P47" s="32">
        <f t="shared" si="25"/>
        <v>342976.05980378907</v>
      </c>
      <c r="Q47" s="32">
        <f t="shared" si="25"/>
        <v>377624.86279397854</v>
      </c>
      <c r="R47" s="32">
        <f t="shared" si="25"/>
        <v>414006.10593367746</v>
      </c>
      <c r="S47" s="32">
        <f t="shared" si="25"/>
        <v>452206.41123036132</v>
      </c>
      <c r="T47" s="32">
        <f t="shared" si="25"/>
        <v>492316.7317918794</v>
      </c>
      <c r="U47" s="32">
        <f t="shared" si="25"/>
        <v>534432.56838147342</v>
      </c>
      <c r="V47" s="32">
        <f t="shared" si="25"/>
        <v>578654.19680054707</v>
      </c>
      <c r="W47" s="32">
        <f t="shared" si="25"/>
        <v>625086.90664057445</v>
      </c>
      <c r="X47" s="32">
        <f t="shared" si="25"/>
        <v>673841.25197260315</v>
      </c>
      <c r="Y47" s="32">
        <f t="shared" si="25"/>
        <v>725033.31457123335</v>
      </c>
      <c r="Z47" s="32">
        <f t="shared" si="25"/>
        <v>778784.98029979505</v>
      </c>
      <c r="AA47" s="32">
        <f t="shared" si="25"/>
        <v>835224.22931478475</v>
      </c>
      <c r="AB47" s="32">
        <f t="shared" si="25"/>
        <v>894485.44078052393</v>
      </c>
      <c r="AC47" s="32">
        <f t="shared" si="25"/>
        <v>956709.71281955007</v>
      </c>
      <c r="AD47" s="32">
        <f t="shared" si="25"/>
        <v>1022045.1984605276</v>
      </c>
      <c r="AE47" s="32">
        <f t="shared" si="25"/>
        <v>1090647.4583835539</v>
      </c>
      <c r="AF47" s="32">
        <f t="shared" si="25"/>
        <v>1162679.8313027315</v>
      </c>
      <c r="AG47" s="32">
        <f t="shared" si="25"/>
        <v>1238313.822867868</v>
      </c>
      <c r="AH47" s="32">
        <f t="shared" si="25"/>
        <v>1317729.5140112615</v>
      </c>
      <c r="AI47" s="32">
        <f t="shared" si="25"/>
        <v>1401115.9897118246</v>
      </c>
      <c r="AJ47" s="32">
        <f t="shared" si="25"/>
        <v>1488671.7891974158</v>
      </c>
      <c r="AK47" s="32">
        <f t="shared" si="25"/>
        <v>1580605.3786572865</v>
      </c>
      <c r="AL47" s="32">
        <f t="shared" si="25"/>
        <v>1677135.6475901508</v>
      </c>
      <c r="AM47" s="32">
        <f t="shared" si="25"/>
        <v>1778492.4299696584</v>
      </c>
      <c r="AN47" s="32">
        <f t="shared" si="25"/>
        <v>1884917.0514681414</v>
      </c>
      <c r="AO47" s="32">
        <f t="shared" si="25"/>
        <v>1996662.9040415485</v>
      </c>
      <c r="AP47" s="32">
        <f t="shared" si="25"/>
        <v>2113996.0492436262</v>
      </c>
      <c r="AQ47" s="32">
        <f t="shared" si="25"/>
        <v>2237195.8517058077</v>
      </c>
      <c r="AR47" s="32">
        <f t="shared" si="25"/>
        <v>2366555.6442910982</v>
      </c>
      <c r="AS47" s="32">
        <f t="shared" si="25"/>
        <v>2502383.4265056532</v>
      </c>
      <c r="AT47" s="32">
        <f t="shared" si="25"/>
        <v>2645002.5978309358</v>
      </c>
      <c r="AU47" s="32">
        <f t="shared" si="25"/>
        <v>2794752.7277224828</v>
      </c>
      <c r="AV47" s="32">
        <f t="shared" si="25"/>
        <v>2951990.3641086072</v>
      </c>
      <c r="AW47" s="32">
        <f t="shared" si="25"/>
        <v>3117089.8823140375</v>
      </c>
      <c r="AX47" s="32">
        <f t="shared" si="25"/>
        <v>3290444.3764297394</v>
      </c>
      <c r="AY47" s="32">
        <f t="shared" si="25"/>
        <v>3472466.5952512263</v>
      </c>
      <c r="AZ47" s="32">
        <f t="shared" si="25"/>
        <v>3663589.9250137876</v>
      </c>
      <c r="BA47" s="32">
        <f t="shared" si="25"/>
        <v>3864269.4212644771</v>
      </c>
      <c r="BB47" s="32">
        <f t="shared" si="25"/>
        <v>4074982.8923277012</v>
      </c>
      <c r="BC47" s="32">
        <f t="shared" si="25"/>
        <v>4296232.0369440867</v>
      </c>
      <c r="BD47" s="32">
        <f t="shared" si="25"/>
        <v>4528543.638791291</v>
      </c>
      <c r="BE47" s="32">
        <f t="shared" si="25"/>
        <v>4772470.8207308557</v>
      </c>
      <c r="BF47" s="32">
        <f t="shared" si="25"/>
        <v>5028594.3617673982</v>
      </c>
      <c r="BG47" s="32">
        <f t="shared" si="25"/>
        <v>5297524.079855768</v>
      </c>
      <c r="BH47" s="32">
        <f t="shared" si="25"/>
        <v>5579900.2838485567</v>
      </c>
      <c r="BI47" s="32">
        <f t="shared" si="25"/>
        <v>5876395.2980409851</v>
      </c>
      <c r="BJ47" s="32">
        <f t="shared" si="25"/>
        <v>6187715.0629430348</v>
      </c>
      <c r="BK47" s="32">
        <f t="shared" si="25"/>
        <v>6514600.8160901871</v>
      </c>
      <c r="BL47" s="32">
        <f t="shared" si="25"/>
        <v>6857830.8568946961</v>
      </c>
      <c r="BM47" s="32">
        <f t="shared" si="25"/>
        <v>7218222.3997394312</v>
      </c>
      <c r="BN47" s="32">
        <f t="shared" si="25"/>
        <v>7596633.5197264031</v>
      </c>
      <c r="BO47" s="32">
        <f t="shared" si="25"/>
        <v>7993965.1957127238</v>
      </c>
      <c r="BP47" s="32">
        <f t="shared" ref="BP47:BT47" si="26">BP46+BO47</f>
        <v>8411163.4554983601</v>
      </c>
      <c r="BQ47" s="32">
        <f t="shared" si="26"/>
        <v>8849221.6282732785</v>
      </c>
      <c r="BR47" s="32">
        <f t="shared" si="26"/>
        <v>9309182.7096869424</v>
      </c>
      <c r="BS47" s="32">
        <f t="shared" si="26"/>
        <v>9792141.8451712895</v>
      </c>
      <c r="BT47" s="32">
        <f t="shared" si="26"/>
        <v>10299248.937429855</v>
      </c>
    </row>
    <row r="48" spans="1:72" ht="15.75" customHeight="1" x14ac:dyDescent="0.2">
      <c r="A48" s="8"/>
      <c r="B48" s="26" t="s">
        <v>57</v>
      </c>
      <c r="C48" s="27">
        <f t="shared" ref="C48:AH48" si="27">C46/$F$9</f>
        <v>0.33333333333333331</v>
      </c>
      <c r="D48" s="27">
        <f t="shared" si="27"/>
        <v>0.35</v>
      </c>
      <c r="E48" s="27">
        <f t="shared" si="27"/>
        <v>0.36749999999999999</v>
      </c>
      <c r="F48" s="27">
        <f t="shared" si="27"/>
        <v>0.38587500000000002</v>
      </c>
      <c r="G48" s="27">
        <f t="shared" si="27"/>
        <v>0.40516875000000002</v>
      </c>
      <c r="H48" s="27">
        <f t="shared" si="27"/>
        <v>0.42542718750000003</v>
      </c>
      <c r="I48" s="27">
        <f t="shared" si="27"/>
        <v>0.44669854687500005</v>
      </c>
      <c r="J48" s="27">
        <f t="shared" si="27"/>
        <v>0.46903347421875002</v>
      </c>
      <c r="K48" s="27">
        <f t="shared" si="27"/>
        <v>0.49248514792968751</v>
      </c>
      <c r="L48" s="27">
        <f t="shared" si="27"/>
        <v>0.51710940532617189</v>
      </c>
      <c r="M48" s="27">
        <f t="shared" si="27"/>
        <v>0.54296487559248052</v>
      </c>
      <c r="N48" s="27">
        <f t="shared" si="27"/>
        <v>0.57011311937210452</v>
      </c>
      <c r="O48" s="27">
        <f t="shared" si="27"/>
        <v>0.59861877534070973</v>
      </c>
      <c r="P48" s="27">
        <f t="shared" si="27"/>
        <v>0.62854971410774529</v>
      </c>
      <c r="Q48" s="27">
        <f t="shared" si="27"/>
        <v>0.65997719981313252</v>
      </c>
      <c r="R48" s="27">
        <f t="shared" si="27"/>
        <v>0.69297605980378907</v>
      </c>
      <c r="S48" s="27">
        <f t="shared" si="27"/>
        <v>0.72762486279397853</v>
      </c>
      <c r="T48" s="27">
        <f t="shared" si="27"/>
        <v>0.76400610593367757</v>
      </c>
      <c r="U48" s="27">
        <f t="shared" si="27"/>
        <v>0.8022064112303614</v>
      </c>
      <c r="V48" s="27">
        <f t="shared" si="27"/>
        <v>0.8423167317918796</v>
      </c>
      <c r="W48" s="27">
        <f t="shared" si="27"/>
        <v>0.88443256838147344</v>
      </c>
      <c r="X48" s="27">
        <f t="shared" si="27"/>
        <v>0.92865419680054706</v>
      </c>
      <c r="Y48" s="27">
        <f t="shared" si="27"/>
        <v>0.97508690664057451</v>
      </c>
      <c r="Z48" s="27">
        <f t="shared" si="27"/>
        <v>1.0238412519726032</v>
      </c>
      <c r="AA48" s="27">
        <f t="shared" si="27"/>
        <v>1.0750333145712332</v>
      </c>
      <c r="AB48" s="27">
        <f t="shared" si="27"/>
        <v>1.1287849802997949</v>
      </c>
      <c r="AC48" s="27">
        <f t="shared" si="27"/>
        <v>1.1852242293147845</v>
      </c>
      <c r="AD48" s="27">
        <f t="shared" si="27"/>
        <v>1.2444854407805239</v>
      </c>
      <c r="AE48" s="27">
        <f t="shared" si="27"/>
        <v>1.30670971281955</v>
      </c>
      <c r="AF48" s="27">
        <f t="shared" si="27"/>
        <v>1.3720451984605275</v>
      </c>
      <c r="AG48" s="27">
        <f t="shared" si="27"/>
        <v>1.440647458383554</v>
      </c>
      <c r="AH48" s="27">
        <f t="shared" si="27"/>
        <v>1.5126798313027316</v>
      </c>
      <c r="AI48" s="27">
        <f t="shared" ref="AI48:BN48" si="28">AI46/$F$9</f>
        <v>1.5883138228678682</v>
      </c>
      <c r="AJ48" s="27">
        <f t="shared" si="28"/>
        <v>1.6677295140112618</v>
      </c>
      <c r="AK48" s="27">
        <f t="shared" si="28"/>
        <v>1.7511159897118249</v>
      </c>
      <c r="AL48" s="27">
        <f t="shared" si="28"/>
        <v>1.8386717891974165</v>
      </c>
      <c r="AM48" s="27">
        <f t="shared" si="28"/>
        <v>1.9306053786572872</v>
      </c>
      <c r="AN48" s="27">
        <f t="shared" si="28"/>
        <v>2.0271356475901516</v>
      </c>
      <c r="AO48" s="27">
        <f t="shared" si="28"/>
        <v>2.1284924299696595</v>
      </c>
      <c r="AP48" s="27">
        <f t="shared" si="28"/>
        <v>2.2349170514681425</v>
      </c>
      <c r="AQ48" s="27">
        <f t="shared" si="28"/>
        <v>2.3466629040415499</v>
      </c>
      <c r="AR48" s="27">
        <f t="shared" si="28"/>
        <v>2.4639960492436277</v>
      </c>
      <c r="AS48" s="27">
        <f t="shared" si="28"/>
        <v>2.5871958517058089</v>
      </c>
      <c r="AT48" s="27">
        <f t="shared" si="28"/>
        <v>2.7165556442910992</v>
      </c>
      <c r="AU48" s="27">
        <f t="shared" si="28"/>
        <v>2.8523834265056545</v>
      </c>
      <c r="AV48" s="27">
        <f t="shared" si="28"/>
        <v>2.9950025978309376</v>
      </c>
      <c r="AW48" s="27">
        <f t="shared" si="28"/>
        <v>3.144752727722484</v>
      </c>
      <c r="AX48" s="27">
        <f t="shared" si="28"/>
        <v>3.3019903641086081</v>
      </c>
      <c r="AY48" s="27">
        <f t="shared" si="28"/>
        <v>3.4670898823140388</v>
      </c>
      <c r="AZ48" s="27">
        <f t="shared" si="28"/>
        <v>3.6404443764297407</v>
      </c>
      <c r="BA48" s="27">
        <f t="shared" si="28"/>
        <v>3.8224665952512278</v>
      </c>
      <c r="BB48" s="27">
        <f t="shared" si="28"/>
        <v>4.0135899250137896</v>
      </c>
      <c r="BC48" s="27">
        <f t="shared" si="28"/>
        <v>4.2142694212644791</v>
      </c>
      <c r="BD48" s="27">
        <f t="shared" si="28"/>
        <v>4.4249828923277033</v>
      </c>
      <c r="BE48" s="27">
        <f t="shared" si="28"/>
        <v>4.646232036944089</v>
      </c>
      <c r="BF48" s="27">
        <f t="shared" si="28"/>
        <v>4.8785436387912933</v>
      </c>
      <c r="BG48" s="27">
        <f t="shared" si="28"/>
        <v>5.1224708207308582</v>
      </c>
      <c r="BH48" s="27">
        <f t="shared" si="28"/>
        <v>5.3785943617674015</v>
      </c>
      <c r="BI48" s="27">
        <f t="shared" si="28"/>
        <v>5.6475240798557724</v>
      </c>
      <c r="BJ48" s="27">
        <f t="shared" si="28"/>
        <v>5.9299002838485606</v>
      </c>
      <c r="BK48" s="27">
        <f t="shared" si="28"/>
        <v>6.2263952980409885</v>
      </c>
      <c r="BL48" s="27">
        <f t="shared" si="28"/>
        <v>6.5377150629430387</v>
      </c>
      <c r="BM48" s="27">
        <f t="shared" si="28"/>
        <v>6.8646008160901912</v>
      </c>
      <c r="BN48" s="27">
        <f t="shared" si="28"/>
        <v>7.2078308568947005</v>
      </c>
      <c r="BO48" s="27">
        <f t="shared" ref="BO48:BT48" si="29">BO46/$F$9</f>
        <v>7.5682223997394358</v>
      </c>
      <c r="BP48" s="27">
        <f t="shared" si="29"/>
        <v>7.9466335197264071</v>
      </c>
      <c r="BQ48" s="27">
        <f t="shared" si="29"/>
        <v>8.3439651957127285</v>
      </c>
      <c r="BR48" s="27">
        <f t="shared" si="29"/>
        <v>8.7611634554983642</v>
      </c>
      <c r="BS48" s="27">
        <f t="shared" si="29"/>
        <v>9.1992216282732837</v>
      </c>
      <c r="BT48" s="27">
        <f t="shared" si="29"/>
        <v>9.6591827096869487</v>
      </c>
    </row>
    <row r="49" spans="1:92" ht="15.75" customHeight="1" x14ac:dyDescent="0.2">
      <c r="A49" s="8"/>
      <c r="B49" s="29" t="s">
        <v>54</v>
      </c>
      <c r="C49" s="30">
        <f t="shared" ref="C49:BT49" si="30">C40+C48</f>
        <v>0.43138803974841844</v>
      </c>
      <c r="D49" s="30">
        <f t="shared" si="30"/>
        <v>0.46751162253272893</v>
      </c>
      <c r="E49" s="30">
        <f t="shared" si="30"/>
        <v>0.50529455854036875</v>
      </c>
      <c r="F49" s="30">
        <f t="shared" si="30"/>
        <v>0.54481399786864348</v>
      </c>
      <c r="G49" s="30">
        <f t="shared" si="30"/>
        <v>0.58615071825526355</v>
      </c>
      <c r="H49" s="30">
        <f t="shared" si="30"/>
        <v>0.62938929741098604</v>
      </c>
      <c r="I49" s="30">
        <f t="shared" si="30"/>
        <v>0.67461829361434511</v>
      </c>
      <c r="J49" s="30">
        <f t="shared" si="30"/>
        <v>0.72193043496777154</v>
      </c>
      <c r="K49" s="30">
        <f t="shared" si="30"/>
        <v>0.77142281773383203</v>
      </c>
      <c r="L49" s="30">
        <f t="shared" si="30"/>
        <v>0.82319711419071606</v>
      </c>
      <c r="M49" s="30">
        <f t="shared" si="30"/>
        <v>0.87735979046746038</v>
      </c>
      <c r="N49" s="30">
        <f t="shared" si="30"/>
        <v>0.93402233484185238</v>
      </c>
      <c r="O49" s="30">
        <f t="shared" si="30"/>
        <v>0.99330149700745829</v>
      </c>
      <c r="P49" s="30">
        <f t="shared" si="30"/>
        <v>1.0553195388409287</v>
      </c>
      <c r="Q49" s="30">
        <f t="shared" si="30"/>
        <v>1.1202044972265917</v>
      </c>
      <c r="R49" s="30">
        <f t="shared" si="30"/>
        <v>1.1880904595225474</v>
      </c>
      <c r="S49" s="30">
        <f t="shared" si="30"/>
        <v>1.2591178522809174</v>
      </c>
      <c r="T49" s="30">
        <f t="shared" si="30"/>
        <v>1.3334337438648407</v>
      </c>
      <c r="U49" s="30">
        <f t="shared" si="30"/>
        <v>1.4111921616361234</v>
      </c>
      <c r="V49" s="30">
        <f t="shared" si="30"/>
        <v>1.4925544244203728</v>
      </c>
      <c r="W49" s="30">
        <f t="shared" si="30"/>
        <v>1.577689490990924</v>
      </c>
      <c r="X49" s="30">
        <f t="shared" si="30"/>
        <v>1.6667743253491076</v>
      </c>
      <c r="Y49" s="30">
        <f t="shared" si="30"/>
        <v>1.7599942796163428</v>
      </c>
      <c r="Z49" s="30">
        <f t="shared" si="30"/>
        <v>1.8575434953934125</v>
      </c>
      <c r="AA49" s="30">
        <f t="shared" si="30"/>
        <v>1.9596253244840771</v>
      </c>
      <c r="AB49" s="30">
        <f t="shared" si="30"/>
        <v>2.0664527699240223</v>
      </c>
      <c r="AC49" s="30">
        <f t="shared" si="30"/>
        <v>2.1782489483021532</v>
      </c>
      <c r="AD49" s="30">
        <f t="shared" si="30"/>
        <v>2.2952475744095366</v>
      </c>
      <c r="AE49" s="30">
        <f t="shared" si="30"/>
        <v>2.4176934693018906</v>
      </c>
      <c r="AF49" s="30">
        <f t="shared" si="30"/>
        <v>2.5458430929147182</v>
      </c>
      <c r="AG49" s="30">
        <f t="shared" si="30"/>
        <v>2.6714823484954606</v>
      </c>
      <c r="AH49" s="30">
        <f t="shared" si="30"/>
        <v>2.7927481170191149</v>
      </c>
      <c r="AI49" s="30">
        <f t="shared" si="30"/>
        <v>2.9195848400129067</v>
      </c>
      <c r="AJ49" s="30">
        <f t="shared" si="30"/>
        <v>3.052251371842102</v>
      </c>
      <c r="AK49" s="30">
        <f t="shared" si="30"/>
        <v>3.1910187218558983</v>
      </c>
      <c r="AL49" s="30">
        <f t="shared" si="30"/>
        <v>3.3361706306272532</v>
      </c>
      <c r="AM49" s="30">
        <f t="shared" si="30"/>
        <v>3.4880041737443168</v>
      </c>
      <c r="AN49" s="30">
        <f t="shared" si="30"/>
        <v>3.6468303944806628</v>
      </c>
      <c r="AO49" s="30">
        <f t="shared" si="30"/>
        <v>3.8129749667357915</v>
      </c>
      <c r="AP49" s="30">
        <f t="shared" si="30"/>
        <v>3.9867788897049197</v>
      </c>
      <c r="AQ49" s="30">
        <f t="shared" si="30"/>
        <v>4.1685992158077987</v>
      </c>
      <c r="AR49" s="30">
        <f t="shared" si="30"/>
        <v>4.3588098134805264</v>
      </c>
      <c r="AS49" s="30">
        <f t="shared" si="30"/>
        <v>4.5578021665121833</v>
      </c>
      <c r="AT49" s="30">
        <f t="shared" si="30"/>
        <v>4.7659862116897287</v>
      </c>
      <c r="AU49" s="30">
        <f t="shared" si="30"/>
        <v>4.9837912166002294</v>
      </c>
      <c r="AV49" s="30">
        <f t="shared" si="30"/>
        <v>5.2116666995292951</v>
      </c>
      <c r="AW49" s="30">
        <f t="shared" si="30"/>
        <v>5.4500833934887769</v>
      </c>
      <c r="AX49" s="30">
        <f t="shared" si="30"/>
        <v>5.6995342565055527</v>
      </c>
      <c r="AY49" s="30">
        <f t="shared" si="30"/>
        <v>5.9605355304068599</v>
      </c>
      <c r="AZ49" s="30">
        <f t="shared" si="30"/>
        <v>6.2336278504462754</v>
      </c>
      <c r="BA49" s="30">
        <f t="shared" si="30"/>
        <v>6.5193774082284248</v>
      </c>
      <c r="BB49" s="30">
        <f t="shared" si="30"/>
        <v>6.8183771705100735</v>
      </c>
      <c r="BC49" s="30">
        <f t="shared" si="30"/>
        <v>7.1312481565806145</v>
      </c>
      <c r="BD49" s="30">
        <f t="shared" si="30"/>
        <v>7.458640777056484</v>
      </c>
      <c r="BE49" s="30">
        <f t="shared" si="30"/>
        <v>7.801236237062021</v>
      </c>
      <c r="BF49" s="30">
        <f t="shared" si="30"/>
        <v>8.1597480069139436</v>
      </c>
      <c r="BG49" s="30">
        <f t="shared" si="30"/>
        <v>8.5349233635784145</v>
      </c>
      <c r="BH49" s="30">
        <f t="shared" si="30"/>
        <v>8.9275450063288595</v>
      </c>
      <c r="BI49" s="30">
        <f t="shared" si="30"/>
        <v>9.33843275019969</v>
      </c>
      <c r="BJ49" s="30">
        <f t="shared" si="30"/>
        <v>9.7684453010062331</v>
      </c>
      <c r="BK49" s="30">
        <f t="shared" si="30"/>
        <v>10.218482115884969</v>
      </c>
      <c r="BL49" s="30">
        <f t="shared" si="30"/>
        <v>10.689485353500778</v>
      </c>
      <c r="BM49" s="30">
        <f t="shared" si="30"/>
        <v>11.182441918270241</v>
      </c>
      <c r="BN49" s="30">
        <f t="shared" si="30"/>
        <v>11.698385603161951</v>
      </c>
      <c r="BO49" s="30">
        <f t="shared" si="30"/>
        <v>12.238399335857377</v>
      </c>
      <c r="BP49" s="30">
        <f t="shared" si="30"/>
        <v>12.803617533289067</v>
      </c>
      <c r="BQ49" s="30">
        <f t="shared" si="30"/>
        <v>13.395228569817895</v>
      </c>
      <c r="BR49" s="30">
        <f t="shared" si="30"/>
        <v>14.014477364567737</v>
      </c>
      <c r="BS49" s="30">
        <f t="shared" si="30"/>
        <v>14.662668093705431</v>
      </c>
      <c r="BT49" s="30">
        <f t="shared" si="30"/>
        <v>15.341167033736383</v>
      </c>
    </row>
    <row r="50" spans="1:92" ht="15.75" customHeight="1" x14ac:dyDescent="0.2"/>
    <row r="51" spans="1:92" ht="15.75" customHeight="1" x14ac:dyDescent="0.2"/>
    <row r="52" spans="1:92" ht="15.75" customHeight="1" x14ac:dyDescent="0.2">
      <c r="B52" s="21" t="s">
        <v>58</v>
      </c>
      <c r="C52" s="9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</row>
    <row r="53" spans="1:92" ht="15.75" customHeight="1" x14ac:dyDescent="0.2">
      <c r="B53" s="3" t="s">
        <v>59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</row>
    <row r="54" spans="1:92" ht="15.75" customHeight="1" x14ac:dyDescent="0.2">
      <c r="B54" s="34" t="s">
        <v>60</v>
      </c>
      <c r="C54" s="25">
        <f t="shared" ref="C54:BT54" si="31">C18-C37</f>
        <v>14775.320038470032</v>
      </c>
      <c r="D54" s="25">
        <f t="shared" si="31"/>
        <v>14550.759627304215</v>
      </c>
      <c r="E54" s="25">
        <f t="shared" si="31"/>
        <v>14314.710279314022</v>
      </c>
      <c r="F54" s="25">
        <f t="shared" si="31"/>
        <v>14066.584198686935</v>
      </c>
      <c r="G54" s="25">
        <f t="shared" si="31"/>
        <v>13805.763516861014</v>
      </c>
      <c r="H54" s="25">
        <f t="shared" si="31"/>
        <v>13531.598753946077</v>
      </c>
      <c r="I54" s="25">
        <f t="shared" si="31"/>
        <v>13243.407201428141</v>
      </c>
      <c r="J54" s="25">
        <f t="shared" si="31"/>
        <v>12940.471222129883</v>
      </c>
      <c r="K54" s="25">
        <f t="shared" si="31"/>
        <v>12622.036463194061</v>
      </c>
      <c r="L54" s="25">
        <f t="shared" si="31"/>
        <v>12287.309977639554</v>
      </c>
      <c r="M54" s="25">
        <f t="shared" si="31"/>
        <v>11935.4582498128</v>
      </c>
      <c r="N54" s="25">
        <f t="shared" si="31"/>
        <v>11565.605119817454</v>
      </c>
      <c r="O54" s="25">
        <f t="shared" si="31"/>
        <v>11176.829601754085</v>
      </c>
      <c r="P54" s="25">
        <f t="shared" si="31"/>
        <v>10768.163590336597</v>
      </c>
      <c r="Q54" s="25">
        <f t="shared" si="31"/>
        <v>10338.589450175263</v>
      </c>
      <c r="R54" s="25">
        <f t="shared" si="31"/>
        <v>9887.0374817223346</v>
      </c>
      <c r="S54" s="25">
        <f t="shared" si="31"/>
        <v>9412.3832575711422</v>
      </c>
      <c r="T54" s="25">
        <f t="shared" si="31"/>
        <v>8913.4448224747903</v>
      </c>
      <c r="U54" s="25">
        <f t="shared" si="31"/>
        <v>8388.9797501127759</v>
      </c>
      <c r="V54" s="25">
        <f t="shared" si="31"/>
        <v>7837.6820492760162</v>
      </c>
      <c r="W54" s="25">
        <f t="shared" si="31"/>
        <v>7258.1789117666194</v>
      </c>
      <c r="X54" s="25">
        <f t="shared" si="31"/>
        <v>6649.0272939138522</v>
      </c>
      <c r="Y54" s="25">
        <f t="shared" si="31"/>
        <v>6008.7103231939836</v>
      </c>
      <c r="Z54" s="25">
        <f t="shared" si="31"/>
        <v>5335.6335210062098</v>
      </c>
      <c r="AA54" s="25">
        <f t="shared" si="31"/>
        <v>4628.1208321983286</v>
      </c>
      <c r="AB54" s="25">
        <f t="shared" si="31"/>
        <v>3884.4104514556238</v>
      </c>
      <c r="AC54" s="25">
        <f t="shared" si="31"/>
        <v>3102.6504361597981</v>
      </c>
      <c r="AD54" s="25">
        <f t="shared" si="31"/>
        <v>2280.8940947933806</v>
      </c>
      <c r="AE54" s="25">
        <f t="shared" si="31"/>
        <v>1417.0951394063013</v>
      </c>
      <c r="AF54" s="25">
        <f t="shared" si="31"/>
        <v>509.10259007335844</v>
      </c>
      <c r="AG54" s="25">
        <f t="shared" si="31"/>
        <v>0</v>
      </c>
      <c r="AH54" s="25">
        <f t="shared" si="31"/>
        <v>0</v>
      </c>
      <c r="AI54" s="25">
        <f t="shared" si="31"/>
        <v>0</v>
      </c>
      <c r="AJ54" s="25">
        <f t="shared" si="31"/>
        <v>0</v>
      </c>
      <c r="AK54" s="25">
        <f t="shared" si="31"/>
        <v>0</v>
      </c>
      <c r="AL54" s="25">
        <f t="shared" si="31"/>
        <v>0</v>
      </c>
      <c r="AM54" s="25">
        <f t="shared" si="31"/>
        <v>0</v>
      </c>
      <c r="AN54" s="25">
        <f t="shared" si="31"/>
        <v>0</v>
      </c>
      <c r="AO54" s="25">
        <f t="shared" si="31"/>
        <v>0</v>
      </c>
      <c r="AP54" s="25">
        <f t="shared" si="31"/>
        <v>0</v>
      </c>
      <c r="AQ54" s="25">
        <f t="shared" si="31"/>
        <v>0</v>
      </c>
      <c r="AR54" s="25">
        <f t="shared" si="31"/>
        <v>0</v>
      </c>
      <c r="AS54" s="25">
        <f t="shared" si="31"/>
        <v>0</v>
      </c>
      <c r="AT54" s="25">
        <f t="shared" si="31"/>
        <v>0</v>
      </c>
      <c r="AU54" s="25">
        <f t="shared" si="31"/>
        <v>0</v>
      </c>
      <c r="AV54" s="25">
        <f t="shared" si="31"/>
        <v>0</v>
      </c>
      <c r="AW54" s="25">
        <f t="shared" si="31"/>
        <v>0</v>
      </c>
      <c r="AX54" s="25">
        <f t="shared" si="31"/>
        <v>0</v>
      </c>
      <c r="AY54" s="25">
        <f t="shared" si="31"/>
        <v>0</v>
      </c>
      <c r="AZ54" s="25">
        <f t="shared" si="31"/>
        <v>0</v>
      </c>
      <c r="BA54" s="25">
        <f t="shared" si="31"/>
        <v>0</v>
      </c>
      <c r="BB54" s="25">
        <f t="shared" si="31"/>
        <v>0</v>
      </c>
      <c r="BC54" s="25">
        <f t="shared" si="31"/>
        <v>0</v>
      </c>
      <c r="BD54" s="25">
        <f t="shared" si="31"/>
        <v>0</v>
      </c>
      <c r="BE54" s="25">
        <f t="shared" si="31"/>
        <v>0</v>
      </c>
      <c r="BF54" s="25">
        <f t="shared" si="31"/>
        <v>0</v>
      </c>
      <c r="BG54" s="25">
        <f t="shared" si="31"/>
        <v>0</v>
      </c>
      <c r="BH54" s="25">
        <f t="shared" si="31"/>
        <v>0</v>
      </c>
      <c r="BI54" s="25">
        <f t="shared" si="31"/>
        <v>0</v>
      </c>
      <c r="BJ54" s="25">
        <f t="shared" si="31"/>
        <v>0</v>
      </c>
      <c r="BK54" s="25">
        <f t="shared" si="31"/>
        <v>0</v>
      </c>
      <c r="BL54" s="25">
        <f t="shared" si="31"/>
        <v>0</v>
      </c>
      <c r="BM54" s="25">
        <f t="shared" si="31"/>
        <v>0</v>
      </c>
      <c r="BN54" s="25">
        <f t="shared" si="31"/>
        <v>0</v>
      </c>
      <c r="BO54" s="25">
        <f t="shared" si="31"/>
        <v>0</v>
      </c>
      <c r="BP54" s="25">
        <f t="shared" si="31"/>
        <v>0</v>
      </c>
      <c r="BQ54" s="25">
        <f t="shared" si="31"/>
        <v>0</v>
      </c>
      <c r="BR54" s="25">
        <f t="shared" si="31"/>
        <v>0</v>
      </c>
      <c r="BS54" s="25">
        <f t="shared" si="31"/>
        <v>0</v>
      </c>
      <c r="BT54" s="25">
        <f t="shared" si="31"/>
        <v>0</v>
      </c>
    </row>
    <row r="55" spans="1:92" ht="15.75" customHeight="1" x14ac:dyDescent="0.2">
      <c r="A55" s="8"/>
      <c r="B55" s="34" t="s">
        <v>61</v>
      </c>
      <c r="C55" s="25">
        <f t="shared" ref="C55:BT55" si="32">C19</f>
        <v>1724.8078747379986</v>
      </c>
      <c r="D55" s="25">
        <f t="shared" si="32"/>
        <v>1793.8001897275187</v>
      </c>
      <c r="E55" s="25">
        <f t="shared" si="32"/>
        <v>1865.5521973166196</v>
      </c>
      <c r="F55" s="25">
        <f t="shared" si="32"/>
        <v>1940.1742852092846</v>
      </c>
      <c r="G55" s="25">
        <f t="shared" si="32"/>
        <v>2017.781256617656</v>
      </c>
      <c r="H55" s="25">
        <f t="shared" si="32"/>
        <v>2098.4925068823622</v>
      </c>
      <c r="I55" s="25">
        <f t="shared" si="32"/>
        <v>2182.4322071576566</v>
      </c>
      <c r="J55" s="25">
        <f t="shared" si="32"/>
        <v>2269.7294954439631</v>
      </c>
      <c r="K55" s="25">
        <f t="shared" si="32"/>
        <v>2360.5186752617215</v>
      </c>
      <c r="L55" s="25">
        <f t="shared" si="32"/>
        <v>2454.9394222721903</v>
      </c>
      <c r="M55" s="25">
        <f t="shared" si="32"/>
        <v>2553.1369991630781</v>
      </c>
      <c r="N55" s="25">
        <f t="shared" si="32"/>
        <v>2655.2624791296012</v>
      </c>
      <c r="O55" s="25">
        <f t="shared" si="32"/>
        <v>2761.4729782947852</v>
      </c>
      <c r="P55" s="25">
        <f t="shared" si="32"/>
        <v>2871.9318974265766</v>
      </c>
      <c r="Q55" s="25">
        <f t="shared" si="32"/>
        <v>2986.8091733236397</v>
      </c>
      <c r="R55" s="25">
        <f t="shared" si="32"/>
        <v>3106.2815402565852</v>
      </c>
      <c r="S55" s="25">
        <f t="shared" si="32"/>
        <v>3230.5328018668488</v>
      </c>
      <c r="T55" s="25">
        <f t="shared" si="32"/>
        <v>3359.754113941523</v>
      </c>
      <c r="U55" s="25">
        <f t="shared" si="32"/>
        <v>3494.1442784991841</v>
      </c>
      <c r="V55" s="25">
        <f t="shared" si="32"/>
        <v>3633.9100496391516</v>
      </c>
      <c r="W55" s="25">
        <f t="shared" si="32"/>
        <v>3779.2664516247178</v>
      </c>
      <c r="X55" s="25">
        <f t="shared" si="32"/>
        <v>3930.4371096897066</v>
      </c>
      <c r="Y55" s="25">
        <f t="shared" si="32"/>
        <v>4087.6545940772949</v>
      </c>
      <c r="Z55" s="25">
        <f t="shared" si="32"/>
        <v>4251.1607778403868</v>
      </c>
      <c r="AA55" s="25">
        <f t="shared" si="32"/>
        <v>4421.2072089540025</v>
      </c>
      <c r="AB55" s="25">
        <f t="shared" si="32"/>
        <v>4598.0554973121625</v>
      </c>
      <c r="AC55" s="25">
        <f t="shared" si="32"/>
        <v>4781.9777172046488</v>
      </c>
      <c r="AD55" s="25">
        <f t="shared" si="32"/>
        <v>4973.256825892835</v>
      </c>
      <c r="AE55" s="25">
        <f t="shared" si="32"/>
        <v>5172.1870989285489</v>
      </c>
      <c r="AF55" s="25">
        <f t="shared" si="32"/>
        <v>5379.0745828856907</v>
      </c>
      <c r="AG55" s="25">
        <f t="shared" si="32"/>
        <v>5594.2375662011182</v>
      </c>
      <c r="AH55" s="25">
        <f t="shared" si="32"/>
        <v>5818.0070688491633</v>
      </c>
      <c r="AI55" s="25">
        <f t="shared" si="32"/>
        <v>6050.72735160313</v>
      </c>
      <c r="AJ55" s="25">
        <f t="shared" si="32"/>
        <v>6292.7564456672553</v>
      </c>
      <c r="AK55" s="25">
        <f t="shared" si="32"/>
        <v>6544.4667034939457</v>
      </c>
      <c r="AL55" s="25">
        <f t="shared" si="32"/>
        <v>6806.2453716337041</v>
      </c>
      <c r="AM55" s="25">
        <f t="shared" si="32"/>
        <v>7078.4951864990526</v>
      </c>
      <c r="AN55" s="25">
        <f t="shared" si="32"/>
        <v>7361.6349939590145</v>
      </c>
      <c r="AO55" s="25">
        <f t="shared" si="32"/>
        <v>7656.1003937173755</v>
      </c>
      <c r="AP55" s="25">
        <f t="shared" si="32"/>
        <v>7962.3444094660708</v>
      </c>
      <c r="AQ55" s="25">
        <f t="shared" si="32"/>
        <v>8280.8381858447137</v>
      </c>
      <c r="AR55" s="25">
        <f t="shared" si="32"/>
        <v>8612.071713278503</v>
      </c>
      <c r="AS55" s="25">
        <f t="shared" si="32"/>
        <v>8956.5545818096434</v>
      </c>
      <c r="AT55" s="25">
        <f t="shared" si="32"/>
        <v>9314.8167650820287</v>
      </c>
      <c r="AU55" s="25">
        <f t="shared" si="32"/>
        <v>9687.4094356853111</v>
      </c>
      <c r="AV55" s="25">
        <f t="shared" si="32"/>
        <v>10074.905813112724</v>
      </c>
      <c r="AW55" s="25">
        <f t="shared" si="32"/>
        <v>10477.902045637233</v>
      </c>
      <c r="AX55" s="25">
        <f t="shared" si="32"/>
        <v>10897.018127462723</v>
      </c>
      <c r="AY55" s="25">
        <f t="shared" si="32"/>
        <v>11332.898852561233</v>
      </c>
      <c r="AZ55" s="25">
        <f t="shared" si="32"/>
        <v>11786.214806663684</v>
      </c>
      <c r="BA55" s="25">
        <f t="shared" si="32"/>
        <v>12257.663398930232</v>
      </c>
      <c r="BB55" s="25">
        <f t="shared" si="32"/>
        <v>12747.969934887442</v>
      </c>
      <c r="BC55" s="25">
        <f t="shared" si="32"/>
        <v>13257.88873228294</v>
      </c>
      <c r="BD55" s="25">
        <f t="shared" si="32"/>
        <v>13788.204281574257</v>
      </c>
      <c r="BE55" s="25">
        <f t="shared" si="32"/>
        <v>14339.732452837228</v>
      </c>
      <c r="BF55" s="25">
        <f t="shared" si="32"/>
        <v>14913.321750950718</v>
      </c>
      <c r="BG55" s="25">
        <f t="shared" si="32"/>
        <v>15509.854620988746</v>
      </c>
      <c r="BH55" s="25">
        <f t="shared" si="32"/>
        <v>16130.248805828296</v>
      </c>
      <c r="BI55" s="25">
        <f t="shared" si="32"/>
        <v>16775.458758061428</v>
      </c>
      <c r="BJ55" s="25">
        <f t="shared" si="32"/>
        <v>17446.477108383886</v>
      </c>
      <c r="BK55" s="25">
        <f t="shared" si="32"/>
        <v>18144.336192719242</v>
      </c>
      <c r="BL55" s="25">
        <f t="shared" si="32"/>
        <v>18870.109640428011</v>
      </c>
      <c r="BM55" s="25">
        <f t="shared" si="32"/>
        <v>19624.914026045131</v>
      </c>
      <c r="BN55" s="25">
        <f t="shared" si="32"/>
        <v>20409.910587086939</v>
      </c>
      <c r="BO55" s="25">
        <f t="shared" si="32"/>
        <v>21226.307010570417</v>
      </c>
      <c r="BP55" s="25">
        <f t="shared" si="32"/>
        <v>22075.359290993234</v>
      </c>
      <c r="BQ55" s="25">
        <f t="shared" si="32"/>
        <v>22958.373662632963</v>
      </c>
      <c r="BR55" s="25">
        <f t="shared" si="32"/>
        <v>23876.708609138281</v>
      </c>
      <c r="BS55" s="25">
        <f t="shared" si="32"/>
        <v>24831.776953503813</v>
      </c>
      <c r="BT55" s="25">
        <f t="shared" si="32"/>
        <v>25825.048031643968</v>
      </c>
    </row>
    <row r="56" spans="1:92" ht="15.75" customHeight="1" x14ac:dyDescent="0.2">
      <c r="B56" s="34" t="s">
        <v>20</v>
      </c>
      <c r="C56" s="25">
        <f t="shared" ref="C56:BT56" si="33">C27*12</f>
        <v>3432</v>
      </c>
      <c r="D56" s="25">
        <f t="shared" si="33"/>
        <v>3569.2799999999997</v>
      </c>
      <c r="E56" s="25">
        <f t="shared" si="33"/>
        <v>3712.0511999999999</v>
      </c>
      <c r="F56" s="25">
        <f t="shared" si="33"/>
        <v>3860.5332480000006</v>
      </c>
      <c r="G56" s="25">
        <f t="shared" si="33"/>
        <v>4014.9545779200007</v>
      </c>
      <c r="H56" s="25">
        <f t="shared" si="33"/>
        <v>4175.5527610368008</v>
      </c>
      <c r="I56" s="25">
        <f t="shared" si="33"/>
        <v>4342.5748714782731</v>
      </c>
      <c r="J56" s="25">
        <f t="shared" si="33"/>
        <v>4516.2778663374047</v>
      </c>
      <c r="K56" s="25">
        <f t="shared" si="33"/>
        <v>4696.9289809909005</v>
      </c>
      <c r="L56" s="25">
        <f t="shared" si="33"/>
        <v>4884.8061402305375</v>
      </c>
      <c r="M56" s="25">
        <f t="shared" si="33"/>
        <v>5080.1983858397589</v>
      </c>
      <c r="N56" s="25">
        <f t="shared" si="33"/>
        <v>5283.406321273349</v>
      </c>
      <c r="O56" s="25">
        <f t="shared" si="33"/>
        <v>5494.7425741242841</v>
      </c>
      <c r="P56" s="25">
        <f t="shared" si="33"/>
        <v>5714.5322770892553</v>
      </c>
      <c r="Q56" s="25">
        <f t="shared" si="33"/>
        <v>5943.1135681728265</v>
      </c>
      <c r="R56" s="25">
        <f t="shared" si="33"/>
        <v>6180.8381108997382</v>
      </c>
      <c r="S56" s="25">
        <f t="shared" si="33"/>
        <v>6428.0716353357293</v>
      </c>
      <c r="T56" s="25">
        <f t="shared" si="33"/>
        <v>6685.1945007491577</v>
      </c>
      <c r="U56" s="25">
        <f t="shared" si="33"/>
        <v>6952.6022807791232</v>
      </c>
      <c r="V56" s="25">
        <f t="shared" si="33"/>
        <v>7230.7063720102888</v>
      </c>
      <c r="W56" s="25">
        <f t="shared" si="33"/>
        <v>7519.9346268907002</v>
      </c>
      <c r="X56" s="25">
        <f t="shared" si="33"/>
        <v>7820.7320119663291</v>
      </c>
      <c r="Y56" s="25">
        <f t="shared" si="33"/>
        <v>8133.5612924449815</v>
      </c>
      <c r="Z56" s="25">
        <f t="shared" si="33"/>
        <v>8458.9037441427809</v>
      </c>
      <c r="AA56" s="25">
        <f t="shared" si="33"/>
        <v>8797.2598939084928</v>
      </c>
      <c r="AB56" s="25">
        <f t="shared" si="33"/>
        <v>9149.1502896648326</v>
      </c>
      <c r="AC56" s="25">
        <f t="shared" si="33"/>
        <v>9515.1163012514262</v>
      </c>
      <c r="AD56" s="25">
        <f t="shared" si="33"/>
        <v>9895.7209533014848</v>
      </c>
      <c r="AE56" s="25">
        <f t="shared" si="33"/>
        <v>10291.549791433545</v>
      </c>
      <c r="AF56" s="25">
        <f t="shared" si="33"/>
        <v>10703.211783090886</v>
      </c>
      <c r="AG56" s="25">
        <f t="shared" si="33"/>
        <v>11131.340254414523</v>
      </c>
      <c r="AH56" s="25">
        <f t="shared" si="33"/>
        <v>11576.593864591105</v>
      </c>
      <c r="AI56" s="25">
        <f t="shared" si="33"/>
        <v>12039.657619174748</v>
      </c>
      <c r="AJ56" s="25">
        <f t="shared" si="33"/>
        <v>12521.24392394174</v>
      </c>
      <c r="AK56" s="25">
        <f t="shared" si="33"/>
        <v>13022.093680899408</v>
      </c>
      <c r="AL56" s="25">
        <f t="shared" si="33"/>
        <v>13542.977428135386</v>
      </c>
      <c r="AM56" s="25">
        <f t="shared" si="33"/>
        <v>14084.696525260801</v>
      </c>
      <c r="AN56" s="25">
        <f t="shared" si="33"/>
        <v>14648.084386271235</v>
      </c>
      <c r="AO56" s="25">
        <f t="shared" si="33"/>
        <v>15234.007761722085</v>
      </c>
      <c r="AP56" s="25">
        <f t="shared" si="33"/>
        <v>15843.368072190968</v>
      </c>
      <c r="AQ56" s="25">
        <f t="shared" si="33"/>
        <v>16477.102795078608</v>
      </c>
      <c r="AR56" s="25">
        <f t="shared" si="33"/>
        <v>17136.18690688175</v>
      </c>
      <c r="AS56" s="25">
        <f t="shared" si="33"/>
        <v>17821.634383157023</v>
      </c>
      <c r="AT56" s="25">
        <f t="shared" si="33"/>
        <v>18534.499758483304</v>
      </c>
      <c r="AU56" s="25">
        <f t="shared" si="33"/>
        <v>19275.879748822641</v>
      </c>
      <c r="AV56" s="25">
        <f t="shared" si="33"/>
        <v>20046.914938775546</v>
      </c>
      <c r="AW56" s="25">
        <f t="shared" si="33"/>
        <v>20848.791536326567</v>
      </c>
      <c r="AX56" s="25">
        <f t="shared" si="33"/>
        <v>21682.74319777963</v>
      </c>
      <c r="AY56" s="25">
        <f t="shared" si="33"/>
        <v>22550.052925690816</v>
      </c>
      <c r="AZ56" s="25">
        <f t="shared" si="33"/>
        <v>23452.05504271845</v>
      </c>
      <c r="BA56" s="25">
        <f t="shared" si="33"/>
        <v>24390.137244427191</v>
      </c>
      <c r="BB56" s="25">
        <f t="shared" si="33"/>
        <v>25365.742734204279</v>
      </c>
      <c r="BC56" s="25">
        <f t="shared" si="33"/>
        <v>26380.372443572451</v>
      </c>
      <c r="BD56" s="25">
        <f t="shared" si="33"/>
        <v>27435.587341315346</v>
      </c>
      <c r="BE56" s="25">
        <f t="shared" si="33"/>
        <v>28533.010834967965</v>
      </c>
      <c r="BF56" s="25">
        <f t="shared" si="33"/>
        <v>29674.331268366681</v>
      </c>
      <c r="BG56" s="25">
        <f t="shared" si="33"/>
        <v>30861.304519101352</v>
      </c>
      <c r="BH56" s="25">
        <f t="shared" si="33"/>
        <v>32095.756699865404</v>
      </c>
      <c r="BI56" s="25">
        <f t="shared" si="33"/>
        <v>33379.586967860021</v>
      </c>
      <c r="BJ56" s="25">
        <f t="shared" si="33"/>
        <v>34714.770446574417</v>
      </c>
      <c r="BK56" s="25">
        <f t="shared" si="33"/>
        <v>36103.361264437401</v>
      </c>
      <c r="BL56" s="25">
        <f t="shared" si="33"/>
        <v>37547.495715014898</v>
      </c>
      <c r="BM56" s="25">
        <f t="shared" si="33"/>
        <v>39049.395543615494</v>
      </c>
      <c r="BN56" s="25">
        <f t="shared" si="33"/>
        <v>40611.371365360115</v>
      </c>
      <c r="BO56" s="25">
        <f t="shared" si="33"/>
        <v>42235.826219974522</v>
      </c>
      <c r="BP56" s="25">
        <f t="shared" si="33"/>
        <v>43925.259268773501</v>
      </c>
      <c r="BQ56" s="25">
        <f t="shared" si="33"/>
        <v>45682.269639524449</v>
      </c>
      <c r="BR56" s="25">
        <f t="shared" si="33"/>
        <v>47509.560425105425</v>
      </c>
      <c r="BS56" s="25">
        <f t="shared" si="33"/>
        <v>49409.942842109638</v>
      </c>
      <c r="BT56" s="25">
        <f t="shared" si="33"/>
        <v>51386.340555794028</v>
      </c>
    </row>
    <row r="57" spans="1:92" ht="15.75" customHeight="1" x14ac:dyDescent="0.2">
      <c r="B57" s="34" t="s">
        <v>62</v>
      </c>
      <c r="C57" s="25">
        <f t="shared" ref="C57:AH57" si="34">($F$7*(1-$L$5))/27.5</f>
        <v>8527.2727272727261</v>
      </c>
      <c r="D57" s="25">
        <f t="shared" si="34"/>
        <v>8527.2727272727261</v>
      </c>
      <c r="E57" s="25">
        <f t="shared" si="34"/>
        <v>8527.2727272727261</v>
      </c>
      <c r="F57" s="25">
        <f t="shared" si="34"/>
        <v>8527.2727272727261</v>
      </c>
      <c r="G57" s="25">
        <f t="shared" si="34"/>
        <v>8527.2727272727261</v>
      </c>
      <c r="H57" s="25">
        <f t="shared" si="34"/>
        <v>8527.2727272727261</v>
      </c>
      <c r="I57" s="25">
        <f t="shared" si="34"/>
        <v>8527.2727272727261</v>
      </c>
      <c r="J57" s="25">
        <f t="shared" si="34"/>
        <v>8527.2727272727261</v>
      </c>
      <c r="K57" s="25">
        <f t="shared" si="34"/>
        <v>8527.2727272727261</v>
      </c>
      <c r="L57" s="25">
        <f t="shared" si="34"/>
        <v>8527.2727272727261</v>
      </c>
      <c r="M57" s="25">
        <f t="shared" si="34"/>
        <v>8527.2727272727261</v>
      </c>
      <c r="N57" s="25">
        <f t="shared" si="34"/>
        <v>8527.2727272727261</v>
      </c>
      <c r="O57" s="25">
        <f t="shared" si="34"/>
        <v>8527.2727272727261</v>
      </c>
      <c r="P57" s="25">
        <f t="shared" si="34"/>
        <v>8527.2727272727261</v>
      </c>
      <c r="Q57" s="25">
        <f t="shared" si="34"/>
        <v>8527.2727272727261</v>
      </c>
      <c r="R57" s="25">
        <f t="shared" si="34"/>
        <v>8527.2727272727261</v>
      </c>
      <c r="S57" s="25">
        <f t="shared" si="34"/>
        <v>8527.2727272727261</v>
      </c>
      <c r="T57" s="25">
        <f t="shared" si="34"/>
        <v>8527.2727272727261</v>
      </c>
      <c r="U57" s="25">
        <f t="shared" si="34"/>
        <v>8527.2727272727261</v>
      </c>
      <c r="V57" s="25">
        <f t="shared" si="34"/>
        <v>8527.2727272727261</v>
      </c>
      <c r="W57" s="25">
        <f t="shared" si="34"/>
        <v>8527.2727272727261</v>
      </c>
      <c r="X57" s="25">
        <f t="shared" si="34"/>
        <v>8527.2727272727261</v>
      </c>
      <c r="Y57" s="25">
        <f t="shared" si="34"/>
        <v>8527.2727272727261</v>
      </c>
      <c r="Z57" s="25">
        <f t="shared" si="34"/>
        <v>8527.2727272727261</v>
      </c>
      <c r="AA57" s="25">
        <f t="shared" si="34"/>
        <v>8527.2727272727261</v>
      </c>
      <c r="AB57" s="25">
        <f t="shared" si="34"/>
        <v>8527.2727272727261</v>
      </c>
      <c r="AC57" s="25">
        <f t="shared" si="34"/>
        <v>8527.2727272727261</v>
      </c>
      <c r="AD57" s="25">
        <f t="shared" si="34"/>
        <v>8527.2727272727261</v>
      </c>
      <c r="AE57" s="25">
        <f t="shared" si="34"/>
        <v>8527.2727272727261</v>
      </c>
      <c r="AF57" s="25">
        <f t="shared" si="34"/>
        <v>8527.2727272727261</v>
      </c>
      <c r="AG57" s="25">
        <f t="shared" si="34"/>
        <v>8527.2727272727261</v>
      </c>
      <c r="AH57" s="25">
        <f t="shared" si="34"/>
        <v>8527.2727272727261</v>
      </c>
      <c r="AI57" s="25">
        <f t="shared" ref="AI57:BN57" si="35">($F$7*(1-$L$5))/27.5</f>
        <v>8527.2727272727261</v>
      </c>
      <c r="AJ57" s="25">
        <f t="shared" si="35"/>
        <v>8527.2727272727261</v>
      </c>
      <c r="AK57" s="25">
        <f t="shared" si="35"/>
        <v>8527.2727272727261</v>
      </c>
      <c r="AL57" s="25">
        <f t="shared" si="35"/>
        <v>8527.2727272727261</v>
      </c>
      <c r="AM57" s="25">
        <f t="shared" si="35"/>
        <v>8527.2727272727261</v>
      </c>
      <c r="AN57" s="25">
        <f t="shared" si="35"/>
        <v>8527.2727272727261</v>
      </c>
      <c r="AO57" s="25">
        <f t="shared" si="35"/>
        <v>8527.2727272727261</v>
      </c>
      <c r="AP57" s="25">
        <f t="shared" si="35"/>
        <v>8527.2727272727261</v>
      </c>
      <c r="AQ57" s="25">
        <f t="shared" si="35"/>
        <v>8527.2727272727261</v>
      </c>
      <c r="AR57" s="25">
        <f t="shared" si="35"/>
        <v>8527.2727272727261</v>
      </c>
      <c r="AS57" s="25">
        <f t="shared" si="35"/>
        <v>8527.2727272727261</v>
      </c>
      <c r="AT57" s="25">
        <f t="shared" si="35"/>
        <v>8527.2727272727261</v>
      </c>
      <c r="AU57" s="25">
        <f t="shared" si="35"/>
        <v>8527.2727272727261</v>
      </c>
      <c r="AV57" s="25">
        <f t="shared" si="35"/>
        <v>8527.2727272727261</v>
      </c>
      <c r="AW57" s="25">
        <f t="shared" si="35"/>
        <v>8527.2727272727261</v>
      </c>
      <c r="AX57" s="25">
        <f t="shared" si="35"/>
        <v>8527.2727272727261</v>
      </c>
      <c r="AY57" s="25">
        <f t="shared" si="35"/>
        <v>8527.2727272727261</v>
      </c>
      <c r="AZ57" s="25">
        <f t="shared" si="35"/>
        <v>8527.2727272727261</v>
      </c>
      <c r="BA57" s="25">
        <f t="shared" si="35"/>
        <v>8527.2727272727261</v>
      </c>
      <c r="BB57" s="25">
        <f t="shared" si="35"/>
        <v>8527.2727272727261</v>
      </c>
      <c r="BC57" s="25">
        <f t="shared" si="35"/>
        <v>8527.2727272727261</v>
      </c>
      <c r="BD57" s="25">
        <f t="shared" si="35"/>
        <v>8527.2727272727261</v>
      </c>
      <c r="BE57" s="25">
        <f t="shared" si="35"/>
        <v>8527.2727272727261</v>
      </c>
      <c r="BF57" s="25">
        <f t="shared" si="35"/>
        <v>8527.2727272727261</v>
      </c>
      <c r="BG57" s="25">
        <f t="shared" si="35"/>
        <v>8527.2727272727261</v>
      </c>
      <c r="BH57" s="25">
        <f t="shared" si="35"/>
        <v>8527.2727272727261</v>
      </c>
      <c r="BI57" s="25">
        <f t="shared" si="35"/>
        <v>8527.2727272727261</v>
      </c>
      <c r="BJ57" s="25">
        <f t="shared" si="35"/>
        <v>8527.2727272727261</v>
      </c>
      <c r="BK57" s="25">
        <f t="shared" si="35"/>
        <v>8527.2727272727261</v>
      </c>
      <c r="BL57" s="25">
        <f t="shared" si="35"/>
        <v>8527.2727272727261</v>
      </c>
      <c r="BM57" s="25">
        <f t="shared" si="35"/>
        <v>8527.2727272727261</v>
      </c>
      <c r="BN57" s="25">
        <f t="shared" si="35"/>
        <v>8527.2727272727261</v>
      </c>
      <c r="BO57" s="25">
        <f t="shared" ref="BO57:BT57" si="36">($F$7*(1-$L$5))/27.5</f>
        <v>8527.2727272727261</v>
      </c>
      <c r="BP57" s="25">
        <f t="shared" si="36"/>
        <v>8527.2727272727261</v>
      </c>
      <c r="BQ57" s="25">
        <f t="shared" si="36"/>
        <v>8527.2727272727261</v>
      </c>
      <c r="BR57" s="25">
        <f t="shared" si="36"/>
        <v>8527.2727272727261</v>
      </c>
      <c r="BS57" s="25">
        <f t="shared" si="36"/>
        <v>8527.2727272727261</v>
      </c>
      <c r="BT57" s="25">
        <f t="shared" si="36"/>
        <v>8527.2727272727261</v>
      </c>
    </row>
    <row r="58" spans="1:92" ht="15.75" customHeight="1" x14ac:dyDescent="0.2">
      <c r="B58" s="8" t="s">
        <v>63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</row>
    <row r="59" spans="1:92" ht="15.75" customHeight="1" x14ac:dyDescent="0.2">
      <c r="B59" s="3" t="s">
        <v>64</v>
      </c>
      <c r="C59" s="35">
        <f t="shared" ref="C59:BT59" si="37">SUM(C54:C58)</f>
        <v>28459.400640480759</v>
      </c>
      <c r="D59" s="35">
        <f t="shared" si="37"/>
        <v>28441.112544304458</v>
      </c>
      <c r="E59" s="35">
        <f t="shared" si="37"/>
        <v>28419.58640390337</v>
      </c>
      <c r="F59" s="35">
        <f t="shared" si="37"/>
        <v>28394.564459168949</v>
      </c>
      <c r="G59" s="35">
        <f t="shared" si="37"/>
        <v>28365.772078671398</v>
      </c>
      <c r="H59" s="35">
        <f t="shared" si="37"/>
        <v>28332.916749137963</v>
      </c>
      <c r="I59" s="35">
        <f t="shared" si="37"/>
        <v>28295.687007336797</v>
      </c>
      <c r="J59" s="35">
        <f t="shared" si="37"/>
        <v>28253.75131118398</v>
      </c>
      <c r="K59" s="35">
        <f t="shared" si="37"/>
        <v>28206.756846719407</v>
      </c>
      <c r="L59" s="35">
        <f t="shared" si="37"/>
        <v>28154.32826741501</v>
      </c>
      <c r="M59" s="35">
        <f t="shared" si="37"/>
        <v>28096.066362088364</v>
      </c>
      <c r="N59" s="35">
        <f t="shared" si="37"/>
        <v>28031.546647493131</v>
      </c>
      <c r="O59" s="35">
        <f t="shared" si="37"/>
        <v>27960.317881445881</v>
      </c>
      <c r="P59" s="35">
        <f t="shared" si="37"/>
        <v>27881.900492125154</v>
      </c>
      <c r="Q59" s="35">
        <f t="shared" si="37"/>
        <v>27795.784918944453</v>
      </c>
      <c r="R59" s="35">
        <f t="shared" si="37"/>
        <v>27701.429860151387</v>
      </c>
      <c r="S59" s="35">
        <f t="shared" si="37"/>
        <v>27598.260422046449</v>
      </c>
      <c r="T59" s="35">
        <f t="shared" si="37"/>
        <v>27485.666164438197</v>
      </c>
      <c r="U59" s="35">
        <f t="shared" si="37"/>
        <v>27362.999036663809</v>
      </c>
      <c r="V59" s="35">
        <f t="shared" si="37"/>
        <v>27229.57119819818</v>
      </c>
      <c r="W59" s="35">
        <f t="shared" si="37"/>
        <v>27084.65271755476</v>
      </c>
      <c r="X59" s="35">
        <f t="shared" si="37"/>
        <v>26927.469142842616</v>
      </c>
      <c r="Y59" s="35">
        <f t="shared" si="37"/>
        <v>26757.198936988985</v>
      </c>
      <c r="Z59" s="35">
        <f t="shared" si="37"/>
        <v>26572.970770262102</v>
      </c>
      <c r="AA59" s="35">
        <f t="shared" si="37"/>
        <v>26373.860662333551</v>
      </c>
      <c r="AB59" s="35">
        <f t="shared" si="37"/>
        <v>26158.888965705344</v>
      </c>
      <c r="AC59" s="35">
        <f t="shared" si="37"/>
        <v>25927.017181888601</v>
      </c>
      <c r="AD59" s="35">
        <f t="shared" si="37"/>
        <v>25677.144601260428</v>
      </c>
      <c r="AE59" s="35">
        <f t="shared" si="37"/>
        <v>25408.104757041125</v>
      </c>
      <c r="AF59" s="35">
        <f t="shared" si="37"/>
        <v>25118.661683322665</v>
      </c>
      <c r="AG59" s="35">
        <f t="shared" si="37"/>
        <v>25252.850547888367</v>
      </c>
      <c r="AH59" s="35">
        <f t="shared" si="37"/>
        <v>25921.873660712998</v>
      </c>
      <c r="AI59" s="35">
        <f t="shared" si="37"/>
        <v>26617.657698050607</v>
      </c>
      <c r="AJ59" s="35">
        <f t="shared" si="37"/>
        <v>27341.27309688172</v>
      </c>
      <c r="AK59" s="35">
        <f t="shared" si="37"/>
        <v>28093.833111666077</v>
      </c>
      <c r="AL59" s="35">
        <f t="shared" si="37"/>
        <v>28876.495527041814</v>
      </c>
      <c r="AM59" s="35">
        <f t="shared" si="37"/>
        <v>29690.464439032578</v>
      </c>
      <c r="AN59" s="35">
        <f t="shared" si="37"/>
        <v>30536.992107502978</v>
      </c>
      <c r="AO59" s="35">
        <f t="shared" si="37"/>
        <v>31417.38088271219</v>
      </c>
      <c r="AP59" s="35">
        <f t="shared" si="37"/>
        <v>32332.985208929764</v>
      </c>
      <c r="AQ59" s="35">
        <f t="shared" si="37"/>
        <v>33285.213708196046</v>
      </c>
      <c r="AR59" s="35">
        <f t="shared" si="37"/>
        <v>34275.531347432981</v>
      </c>
      <c r="AS59" s="35">
        <f t="shared" si="37"/>
        <v>35305.461692239391</v>
      </c>
      <c r="AT59" s="35">
        <f t="shared" si="37"/>
        <v>36376.589250838057</v>
      </c>
      <c r="AU59" s="35">
        <f t="shared" si="37"/>
        <v>37490.561911780678</v>
      </c>
      <c r="AV59" s="35">
        <f t="shared" si="37"/>
        <v>38649.093479160998</v>
      </c>
      <c r="AW59" s="35">
        <f t="shared" si="37"/>
        <v>39853.96630923653</v>
      </c>
      <c r="AX59" s="35">
        <f t="shared" si="37"/>
        <v>41107.034052515082</v>
      </c>
      <c r="AY59" s="35">
        <f t="shared" si="37"/>
        <v>42410.224505524777</v>
      </c>
      <c r="AZ59" s="35">
        <f t="shared" si="37"/>
        <v>43765.542576654865</v>
      </c>
      <c r="BA59" s="35">
        <f t="shared" si="37"/>
        <v>45175.073370630147</v>
      </c>
      <c r="BB59" s="35">
        <f t="shared" si="37"/>
        <v>46640.985396364449</v>
      </c>
      <c r="BC59" s="35">
        <f t="shared" si="37"/>
        <v>48165.533903128118</v>
      </c>
      <c r="BD59" s="35">
        <f t="shared" si="37"/>
        <v>49751.064350162334</v>
      </c>
      <c r="BE59" s="35">
        <f t="shared" si="37"/>
        <v>51400.016015077919</v>
      </c>
      <c r="BF59" s="35">
        <f t="shared" si="37"/>
        <v>53114.925746590125</v>
      </c>
      <c r="BG59" s="35">
        <f t="shared" si="37"/>
        <v>54898.431867362822</v>
      </c>
      <c r="BH59" s="35">
        <f t="shared" si="37"/>
        <v>56753.278232966426</v>
      </c>
      <c r="BI59" s="35">
        <f t="shared" si="37"/>
        <v>58682.318453194173</v>
      </c>
      <c r="BJ59" s="35">
        <f t="shared" si="37"/>
        <v>60688.520282231031</v>
      </c>
      <c r="BK59" s="35">
        <f t="shared" si="37"/>
        <v>62774.970184429367</v>
      </c>
      <c r="BL59" s="35">
        <f t="shared" si="37"/>
        <v>64944.878082715637</v>
      </c>
      <c r="BM59" s="35">
        <f t="shared" si="37"/>
        <v>67201.582296933353</v>
      </c>
      <c r="BN59" s="35">
        <f t="shared" si="37"/>
        <v>69548.554679719775</v>
      </c>
      <c r="BO59" s="35">
        <f t="shared" si="37"/>
        <v>71989.405957817668</v>
      </c>
      <c r="BP59" s="35">
        <f t="shared" si="37"/>
        <v>74527.891287039456</v>
      </c>
      <c r="BQ59" s="35">
        <f t="shared" si="37"/>
        <v>77167.916029430125</v>
      </c>
      <c r="BR59" s="35">
        <f t="shared" si="37"/>
        <v>79913.541761516433</v>
      </c>
      <c r="BS59" s="35">
        <f t="shared" si="37"/>
        <v>82768.992522886168</v>
      </c>
      <c r="BT59" s="35">
        <f t="shared" si="37"/>
        <v>85738.661314710713</v>
      </c>
    </row>
    <row r="60" spans="1:92" ht="15.75" customHeight="1" x14ac:dyDescent="0.2">
      <c r="A60" s="3"/>
      <c r="B60" s="36" t="s">
        <v>65</v>
      </c>
      <c r="C60" s="35">
        <f t="shared" ref="C60:AH60" si="38">C59*$L$4</f>
        <v>6261.068140905767</v>
      </c>
      <c r="D60" s="35">
        <f t="shared" si="38"/>
        <v>6257.0447597469811</v>
      </c>
      <c r="E60" s="35">
        <f t="shared" si="38"/>
        <v>6252.3090088587414</v>
      </c>
      <c r="F60" s="35">
        <f t="shared" si="38"/>
        <v>6246.804181017169</v>
      </c>
      <c r="G60" s="35">
        <f t="shared" si="38"/>
        <v>6240.4698573077076</v>
      </c>
      <c r="H60" s="35">
        <f t="shared" si="38"/>
        <v>6233.2416848103521</v>
      </c>
      <c r="I60" s="35">
        <f t="shared" si="38"/>
        <v>6225.0511416140953</v>
      </c>
      <c r="J60" s="35">
        <f t="shared" si="38"/>
        <v>6215.8252884604753</v>
      </c>
      <c r="K60" s="35">
        <f t="shared" si="38"/>
        <v>6205.4865062782692</v>
      </c>
      <c r="L60" s="35">
        <f t="shared" si="38"/>
        <v>6193.9522188313022</v>
      </c>
      <c r="M60" s="35">
        <f t="shared" si="38"/>
        <v>6181.13459965944</v>
      </c>
      <c r="N60" s="35">
        <f t="shared" si="38"/>
        <v>6166.9402624484892</v>
      </c>
      <c r="O60" s="35">
        <f t="shared" si="38"/>
        <v>6151.2699339180936</v>
      </c>
      <c r="P60" s="35">
        <f t="shared" si="38"/>
        <v>6134.0181082675344</v>
      </c>
      <c r="Q60" s="35">
        <f t="shared" si="38"/>
        <v>6115.0726821677799</v>
      </c>
      <c r="R60" s="35">
        <f t="shared" si="38"/>
        <v>6094.3145692333055</v>
      </c>
      <c r="S60" s="35">
        <f t="shared" si="38"/>
        <v>6071.6172928502192</v>
      </c>
      <c r="T60" s="35">
        <f t="shared" si="38"/>
        <v>6046.8465561764033</v>
      </c>
      <c r="U60" s="35">
        <f t="shared" si="38"/>
        <v>6019.8597880660382</v>
      </c>
      <c r="V60" s="35">
        <f t="shared" si="38"/>
        <v>5990.5056636035997</v>
      </c>
      <c r="W60" s="35">
        <f t="shared" si="38"/>
        <v>5958.6235978620471</v>
      </c>
      <c r="X60" s="35">
        <f t="shared" si="38"/>
        <v>5924.0432114253754</v>
      </c>
      <c r="Y60" s="35">
        <f t="shared" si="38"/>
        <v>5886.5837661375772</v>
      </c>
      <c r="Z60" s="35">
        <f t="shared" si="38"/>
        <v>5846.053569457662</v>
      </c>
      <c r="AA60" s="35">
        <f t="shared" si="38"/>
        <v>5802.2493457133814</v>
      </c>
      <c r="AB60" s="35">
        <f t="shared" si="38"/>
        <v>5754.9555724551756</v>
      </c>
      <c r="AC60" s="35">
        <f t="shared" si="38"/>
        <v>5703.9437800154919</v>
      </c>
      <c r="AD60" s="35">
        <f t="shared" si="38"/>
        <v>5648.9718122772947</v>
      </c>
      <c r="AE60" s="35">
        <f t="shared" si="38"/>
        <v>5589.7830465490479</v>
      </c>
      <c r="AF60" s="35">
        <f t="shared" si="38"/>
        <v>5526.1055703309867</v>
      </c>
      <c r="AG60" s="35">
        <f t="shared" si="38"/>
        <v>5555.6271205354406</v>
      </c>
      <c r="AH60" s="35">
        <f t="shared" si="38"/>
        <v>5702.8122053568595</v>
      </c>
      <c r="AI60" s="35">
        <f t="shared" ref="AI60:BN60" si="39">AI59*$L$4</f>
        <v>5855.8846935711335</v>
      </c>
      <c r="AJ60" s="35">
        <f t="shared" si="39"/>
        <v>6015.0800813139786</v>
      </c>
      <c r="AK60" s="35">
        <f t="shared" si="39"/>
        <v>6180.6432845665367</v>
      </c>
      <c r="AL60" s="35">
        <f t="shared" si="39"/>
        <v>6352.8290159491989</v>
      </c>
      <c r="AM60" s="35">
        <f t="shared" si="39"/>
        <v>6531.9021765871667</v>
      </c>
      <c r="AN60" s="35">
        <f t="shared" si="39"/>
        <v>6718.1382636506551</v>
      </c>
      <c r="AO60" s="35">
        <f t="shared" si="39"/>
        <v>6911.8237941966818</v>
      </c>
      <c r="AP60" s="35">
        <f t="shared" si="39"/>
        <v>7113.2567459645479</v>
      </c>
      <c r="AQ60" s="35">
        <f t="shared" si="39"/>
        <v>7322.7470158031301</v>
      </c>
      <c r="AR60" s="35">
        <f t="shared" si="39"/>
        <v>7540.6168964352555</v>
      </c>
      <c r="AS60" s="35">
        <f t="shared" si="39"/>
        <v>7767.2015722926662</v>
      </c>
      <c r="AT60" s="35">
        <f t="shared" si="39"/>
        <v>8002.8496351843723</v>
      </c>
      <c r="AU60" s="35">
        <f t="shared" si="39"/>
        <v>8247.9236205917496</v>
      </c>
      <c r="AV60" s="35">
        <f t="shared" si="39"/>
        <v>8502.8005654154204</v>
      </c>
      <c r="AW60" s="35">
        <f t="shared" si="39"/>
        <v>8767.8725880320362</v>
      </c>
      <c r="AX60" s="35">
        <f t="shared" si="39"/>
        <v>9043.5474915533177</v>
      </c>
      <c r="AY60" s="35">
        <f t="shared" si="39"/>
        <v>9330.2493912154514</v>
      </c>
      <c r="AZ60" s="35">
        <f t="shared" si="39"/>
        <v>9628.419366864071</v>
      </c>
      <c r="BA60" s="35">
        <f t="shared" si="39"/>
        <v>9938.5161415386319</v>
      </c>
      <c r="BB60" s="35">
        <f t="shared" si="39"/>
        <v>10261.016787200178</v>
      </c>
      <c r="BC60" s="35">
        <f t="shared" si="39"/>
        <v>10596.417458688185</v>
      </c>
      <c r="BD60" s="35">
        <f t="shared" si="39"/>
        <v>10945.234157035713</v>
      </c>
      <c r="BE60" s="35">
        <f t="shared" si="39"/>
        <v>11308.003523317142</v>
      </c>
      <c r="BF60" s="35">
        <f t="shared" si="39"/>
        <v>11685.283664249828</v>
      </c>
      <c r="BG60" s="35">
        <f t="shared" si="39"/>
        <v>12077.655010819821</v>
      </c>
      <c r="BH60" s="35">
        <f t="shared" si="39"/>
        <v>12485.721211252614</v>
      </c>
      <c r="BI60" s="35">
        <f t="shared" si="39"/>
        <v>12910.110059702718</v>
      </c>
      <c r="BJ60" s="35">
        <f t="shared" si="39"/>
        <v>13351.474462090828</v>
      </c>
      <c r="BK60" s="35">
        <f t="shared" si="39"/>
        <v>13810.493440574461</v>
      </c>
      <c r="BL60" s="35">
        <f t="shared" si="39"/>
        <v>14287.87317819744</v>
      </c>
      <c r="BM60" s="35">
        <f t="shared" si="39"/>
        <v>14784.348105325338</v>
      </c>
      <c r="BN60" s="35">
        <f t="shared" si="39"/>
        <v>15300.682029538351</v>
      </c>
      <c r="BO60" s="35">
        <f t="shared" ref="BO60:BT60" si="40">BO59*$L$4</f>
        <v>15837.669310719886</v>
      </c>
      <c r="BP60" s="35">
        <f t="shared" si="40"/>
        <v>16396.136083148682</v>
      </c>
      <c r="BQ60" s="35">
        <f t="shared" si="40"/>
        <v>16976.941526474628</v>
      </c>
      <c r="BR60" s="35">
        <f t="shared" si="40"/>
        <v>17580.979187533616</v>
      </c>
      <c r="BS60" s="35">
        <f t="shared" si="40"/>
        <v>18209.178355034957</v>
      </c>
      <c r="BT60" s="35">
        <f t="shared" si="40"/>
        <v>18862.505489236359</v>
      </c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</row>
    <row r="61" spans="1:92" ht="15.75" customHeight="1" x14ac:dyDescent="0.2">
      <c r="A61" s="8"/>
      <c r="B61" s="26" t="s">
        <v>66</v>
      </c>
      <c r="C61" s="27">
        <f t="shared" ref="C61:AH61" si="41">C60/$F$9</f>
        <v>0.11925844077915747</v>
      </c>
      <c r="D61" s="27">
        <f t="shared" si="41"/>
        <v>0.11918180494756155</v>
      </c>
      <c r="E61" s="27">
        <f t="shared" si="41"/>
        <v>0.11909160016873793</v>
      </c>
      <c r="F61" s="27">
        <f t="shared" si="41"/>
        <v>0.11898674630508893</v>
      </c>
      <c r="G61" s="27">
        <f t="shared" si="41"/>
        <v>0.11886609252014681</v>
      </c>
      <c r="H61" s="27">
        <f t="shared" si="41"/>
        <v>0.11872841304400671</v>
      </c>
      <c r="I61" s="27">
        <f t="shared" si="41"/>
        <v>0.11857240269741134</v>
      </c>
      <c r="J61" s="27">
        <f t="shared" si="41"/>
        <v>0.11839667216115191</v>
      </c>
      <c r="K61" s="27">
        <f t="shared" si="41"/>
        <v>0.11819974297672893</v>
      </c>
      <c r="L61" s="27">
        <f t="shared" si="41"/>
        <v>0.11798004226345338</v>
      </c>
      <c r="M61" s="27">
        <f t="shared" si="41"/>
        <v>0.11773589713637028</v>
      </c>
      <c r="N61" s="27">
        <f t="shared" si="41"/>
        <v>0.11746552880854265</v>
      </c>
      <c r="O61" s="27">
        <f t="shared" si="41"/>
        <v>0.11716704636034464</v>
      </c>
      <c r="P61" s="27">
        <f t="shared" si="41"/>
        <v>0.11683844015747685</v>
      </c>
      <c r="Q61" s="27">
        <f t="shared" si="41"/>
        <v>0.1164775748984339</v>
      </c>
      <c r="R61" s="27">
        <f t="shared" si="41"/>
        <v>0.11608218227111058</v>
      </c>
      <c r="S61" s="27">
        <f t="shared" si="41"/>
        <v>0.11564985319714703</v>
      </c>
      <c r="T61" s="27">
        <f t="shared" si="41"/>
        <v>0.11517802964145531</v>
      </c>
      <c r="U61" s="27">
        <f t="shared" si="41"/>
        <v>0.11466399596316264</v>
      </c>
      <c r="V61" s="27">
        <f t="shared" si="41"/>
        <v>0.11410486978292571</v>
      </c>
      <c r="W61" s="27">
        <f t="shared" si="41"/>
        <v>0.11349759234022946</v>
      </c>
      <c r="X61" s="27">
        <f t="shared" si="41"/>
        <v>0.11283891831286429</v>
      </c>
      <c r="Y61" s="27">
        <f t="shared" si="41"/>
        <v>0.11212540506928718</v>
      </c>
      <c r="Z61" s="27">
        <f t="shared" si="41"/>
        <v>0.11135340132300309</v>
      </c>
      <c r="AA61" s="27">
        <f t="shared" si="41"/>
        <v>0.11051903515644536</v>
      </c>
      <c r="AB61" s="27">
        <f t="shared" si="41"/>
        <v>0.10961820138009858</v>
      </c>
      <c r="AC61" s="27">
        <f t="shared" si="41"/>
        <v>0.10864654819077127</v>
      </c>
      <c r="AD61" s="27">
        <f t="shared" si="41"/>
        <v>0.10759946309099609</v>
      </c>
      <c r="AE61" s="27">
        <f t="shared" si="41"/>
        <v>0.10647205802950567</v>
      </c>
      <c r="AF61" s="27">
        <f t="shared" si="41"/>
        <v>0.10525915372059022</v>
      </c>
      <c r="AG61" s="27">
        <f t="shared" si="41"/>
        <v>0.10582146896257982</v>
      </c>
      <c r="AH61" s="27">
        <f t="shared" si="41"/>
        <v>0.10862499438774971</v>
      </c>
      <c r="AI61" s="27">
        <f t="shared" ref="AI61:BN61" si="42">AI60/$F$9</f>
        <v>0.11154066082992635</v>
      </c>
      <c r="AJ61" s="27">
        <f t="shared" si="42"/>
        <v>0.11457295392979007</v>
      </c>
      <c r="AK61" s="27">
        <f t="shared" si="42"/>
        <v>0.11772653875364832</v>
      </c>
      <c r="AL61" s="27">
        <f t="shared" si="42"/>
        <v>0.12100626697046094</v>
      </c>
      <c r="AM61" s="27">
        <f t="shared" si="42"/>
        <v>0.12441718431594603</v>
      </c>
      <c r="AN61" s="27">
        <f t="shared" si="42"/>
        <v>0.12796453835525057</v>
      </c>
      <c r="AO61" s="27">
        <f t="shared" si="42"/>
        <v>0.13165378655612728</v>
      </c>
      <c r="AP61" s="27">
        <f t="shared" si="42"/>
        <v>0.13549060468503901</v>
      </c>
      <c r="AQ61" s="27">
        <f t="shared" si="42"/>
        <v>0.13948089553910725</v>
      </c>
      <c r="AR61" s="27">
        <f t="shared" si="42"/>
        <v>0.14363079802733819</v>
      </c>
      <c r="AS61" s="27">
        <f t="shared" si="42"/>
        <v>0.14794669661509841</v>
      </c>
      <c r="AT61" s="27">
        <f t="shared" si="42"/>
        <v>0.152435231146369</v>
      </c>
      <c r="AU61" s="27">
        <f t="shared" si="42"/>
        <v>0.15710330705889047</v>
      </c>
      <c r="AV61" s="27">
        <f t="shared" si="42"/>
        <v>0.16195810600791277</v>
      </c>
      <c r="AW61" s="27">
        <f t="shared" si="42"/>
        <v>0.16700709691489593</v>
      </c>
      <c r="AX61" s="27">
        <f t="shared" si="42"/>
        <v>0.17225804745815843</v>
      </c>
      <c r="AY61" s="27">
        <f t="shared" si="42"/>
        <v>0.17771903602315145</v>
      </c>
      <c r="AZ61" s="27">
        <f t="shared" si="42"/>
        <v>0.1833984641307442</v>
      </c>
      <c r="BA61" s="27">
        <f t="shared" si="42"/>
        <v>0.1893050693626406</v>
      </c>
      <c r="BB61" s="27">
        <f t="shared" si="42"/>
        <v>0.19544793880381292</v>
      </c>
      <c r="BC61" s="27">
        <f t="shared" si="42"/>
        <v>0.20183652302263211</v>
      </c>
      <c r="BD61" s="27">
        <f t="shared" si="42"/>
        <v>0.20848065061020404</v>
      </c>
      <c r="BE61" s="27">
        <f t="shared" si="42"/>
        <v>0.21539054330127891</v>
      </c>
      <c r="BF61" s="27">
        <f t="shared" si="42"/>
        <v>0.22257683169999673</v>
      </c>
      <c r="BG61" s="27">
        <f t="shared" si="42"/>
        <v>0.23005057163466325</v>
      </c>
      <c r="BH61" s="27">
        <f t="shared" si="42"/>
        <v>0.23782326116671645</v>
      </c>
      <c r="BI61" s="27">
        <f t="shared" si="42"/>
        <v>0.24590685828005177</v>
      </c>
      <c r="BJ61" s="27">
        <f t="shared" si="42"/>
        <v>0.25431379927792053</v>
      </c>
      <c r="BK61" s="27">
        <f t="shared" si="42"/>
        <v>0.26305701791570402</v>
      </c>
      <c r="BL61" s="27">
        <f t="shared" si="42"/>
        <v>0.27214996529899887</v>
      </c>
      <c r="BM61" s="27">
        <f t="shared" si="42"/>
        <v>0.28160663057762547</v>
      </c>
      <c r="BN61" s="27">
        <f t="shared" si="42"/>
        <v>0.29144156246739716</v>
      </c>
      <c r="BO61" s="27">
        <f t="shared" ref="BO61:BT61" si="43">BO60/$F$9</f>
        <v>0.30166989163275976</v>
      </c>
      <c r="BP61" s="27">
        <f t="shared" si="43"/>
        <v>0.3123073539647368</v>
      </c>
      <c r="BQ61" s="27">
        <f t="shared" si="43"/>
        <v>0.3233703147899929</v>
      </c>
      <c r="BR61" s="27">
        <f t="shared" si="43"/>
        <v>0.33487579404825935</v>
      </c>
      <c r="BS61" s="27">
        <f t="shared" si="43"/>
        <v>0.34684149247685631</v>
      </c>
      <c r="BT61" s="27">
        <f t="shared" si="43"/>
        <v>0.3592858188425973</v>
      </c>
    </row>
    <row r="62" spans="1:92" ht="15.75" customHeight="1" x14ac:dyDescent="0.2">
      <c r="A62" s="8"/>
      <c r="B62" s="29" t="s">
        <v>67</v>
      </c>
      <c r="C62" s="30">
        <f t="shared" ref="C62:BT62" si="44">C49+C61</f>
        <v>0.55064648052757592</v>
      </c>
      <c r="D62" s="30">
        <f t="shared" si="44"/>
        <v>0.58669342748029052</v>
      </c>
      <c r="E62" s="30">
        <f t="shared" si="44"/>
        <v>0.62438615870910663</v>
      </c>
      <c r="F62" s="30">
        <f t="shared" si="44"/>
        <v>0.66380074417373236</v>
      </c>
      <c r="G62" s="30">
        <f t="shared" si="44"/>
        <v>0.70501681077541034</v>
      </c>
      <c r="H62" s="30">
        <f t="shared" si="44"/>
        <v>0.74811771045499276</v>
      </c>
      <c r="I62" s="30">
        <f t="shared" si="44"/>
        <v>0.79319069631175643</v>
      </c>
      <c r="J62" s="30">
        <f t="shared" si="44"/>
        <v>0.84032710712892345</v>
      </c>
      <c r="K62" s="30">
        <f t="shared" si="44"/>
        <v>0.88962256071056101</v>
      </c>
      <c r="L62" s="30">
        <f t="shared" si="44"/>
        <v>0.94117715645416944</v>
      </c>
      <c r="M62" s="30">
        <f t="shared" si="44"/>
        <v>0.9950956876038306</v>
      </c>
      <c r="N62" s="30">
        <f t="shared" si="44"/>
        <v>1.051487863650395</v>
      </c>
      <c r="O62" s="30">
        <f t="shared" si="44"/>
        <v>1.110468543367803</v>
      </c>
      <c r="P62" s="30">
        <f t="shared" si="44"/>
        <v>1.1721579789984056</v>
      </c>
      <c r="Q62" s="30">
        <f t="shared" si="44"/>
        <v>1.2366820721250256</v>
      </c>
      <c r="R62" s="30">
        <f t="shared" si="44"/>
        <v>1.3041726417936581</v>
      </c>
      <c r="S62" s="30">
        <f t="shared" si="44"/>
        <v>1.3747677054780645</v>
      </c>
      <c r="T62" s="30">
        <f t="shared" si="44"/>
        <v>1.448611773506296</v>
      </c>
      <c r="U62" s="30">
        <f t="shared" si="44"/>
        <v>1.5258561575992859</v>
      </c>
      <c r="V62" s="30">
        <f t="shared" si="44"/>
        <v>1.6066592942032984</v>
      </c>
      <c r="W62" s="30">
        <f t="shared" si="44"/>
        <v>1.6911870833311535</v>
      </c>
      <c r="X62" s="30">
        <f t="shared" si="44"/>
        <v>1.7796132436619718</v>
      </c>
      <c r="Y62" s="30">
        <f t="shared" si="44"/>
        <v>1.8721196846856301</v>
      </c>
      <c r="Z62" s="30">
        <f t="shared" si="44"/>
        <v>1.9688968967164155</v>
      </c>
      <c r="AA62" s="30">
        <f t="shared" si="44"/>
        <v>2.0701443596405227</v>
      </c>
      <c r="AB62" s="30">
        <f t="shared" si="44"/>
        <v>2.1760709713041209</v>
      </c>
      <c r="AC62" s="30">
        <f t="shared" si="44"/>
        <v>2.2868954964929245</v>
      </c>
      <c r="AD62" s="30">
        <f t="shared" si="44"/>
        <v>2.4028470375005329</v>
      </c>
      <c r="AE62" s="30">
        <f t="shared" si="44"/>
        <v>2.5241655273313963</v>
      </c>
      <c r="AF62" s="30">
        <f t="shared" si="44"/>
        <v>2.6511022466353085</v>
      </c>
      <c r="AG62" s="30">
        <f t="shared" si="44"/>
        <v>2.7773038174580407</v>
      </c>
      <c r="AH62" s="30">
        <f t="shared" si="44"/>
        <v>2.9013731114068646</v>
      </c>
      <c r="AI62" s="30">
        <f t="shared" si="44"/>
        <v>3.0311255008428333</v>
      </c>
      <c r="AJ62" s="30">
        <f t="shared" si="44"/>
        <v>3.1668243257718922</v>
      </c>
      <c r="AK62" s="30">
        <f t="shared" si="44"/>
        <v>3.3087452606095464</v>
      </c>
      <c r="AL62" s="30">
        <f t="shared" si="44"/>
        <v>3.457176897597714</v>
      </c>
      <c r="AM62" s="30">
        <f t="shared" si="44"/>
        <v>3.6124213580602627</v>
      </c>
      <c r="AN62" s="30">
        <f t="shared" si="44"/>
        <v>3.7747949328359134</v>
      </c>
      <c r="AO62" s="30">
        <f t="shared" si="44"/>
        <v>3.9446287532919189</v>
      </c>
      <c r="AP62" s="30">
        <f t="shared" si="44"/>
        <v>4.1222694943899585</v>
      </c>
      <c r="AQ62" s="30">
        <f t="shared" si="44"/>
        <v>4.3080801113469063</v>
      </c>
      <c r="AR62" s="30">
        <f t="shared" si="44"/>
        <v>4.5024406115078648</v>
      </c>
      <c r="AS62" s="30">
        <f t="shared" si="44"/>
        <v>4.7057488631272815</v>
      </c>
      <c r="AT62" s="30">
        <f t="shared" si="44"/>
        <v>4.9184214428360979</v>
      </c>
      <c r="AU62" s="30">
        <f t="shared" si="44"/>
        <v>5.1408945236591199</v>
      </c>
      <c r="AV62" s="30">
        <f t="shared" si="44"/>
        <v>5.373624805537208</v>
      </c>
      <c r="AW62" s="30">
        <f t="shared" si="44"/>
        <v>5.6170904904036725</v>
      </c>
      <c r="AX62" s="30">
        <f t="shared" si="44"/>
        <v>5.8717923039637112</v>
      </c>
      <c r="AY62" s="30">
        <f t="shared" si="44"/>
        <v>6.1382545664300112</v>
      </c>
      <c r="AZ62" s="30">
        <f t="shared" si="44"/>
        <v>6.4170263145770194</v>
      </c>
      <c r="BA62" s="30">
        <f t="shared" si="44"/>
        <v>6.7086824775910658</v>
      </c>
      <c r="BB62" s="30">
        <f t="shared" si="44"/>
        <v>7.0138251093138866</v>
      </c>
      <c r="BC62" s="30">
        <f t="shared" si="44"/>
        <v>7.3330846796032469</v>
      </c>
      <c r="BD62" s="30">
        <f t="shared" si="44"/>
        <v>7.6671214276666877</v>
      </c>
      <c r="BE62" s="30">
        <f t="shared" si="44"/>
        <v>8.0166267803632998</v>
      </c>
      <c r="BF62" s="30">
        <f t="shared" si="44"/>
        <v>8.3823248386139397</v>
      </c>
      <c r="BG62" s="30">
        <f t="shared" si="44"/>
        <v>8.764973935213078</v>
      </c>
      <c r="BH62" s="30">
        <f t="shared" si="44"/>
        <v>9.1653682674955768</v>
      </c>
      <c r="BI62" s="30">
        <f t="shared" si="44"/>
        <v>9.5843396084797412</v>
      </c>
      <c r="BJ62" s="30">
        <f t="shared" si="44"/>
        <v>10.022759100284153</v>
      </c>
      <c r="BK62" s="30">
        <f t="shared" si="44"/>
        <v>10.481539133800673</v>
      </c>
      <c r="BL62" s="30">
        <f t="shared" si="44"/>
        <v>10.961635318799777</v>
      </c>
      <c r="BM62" s="30">
        <f t="shared" si="44"/>
        <v>11.464048548847867</v>
      </c>
      <c r="BN62" s="30">
        <f t="shared" si="44"/>
        <v>11.989827165629348</v>
      </c>
      <c r="BO62" s="30">
        <f t="shared" si="44"/>
        <v>12.540069227490136</v>
      </c>
      <c r="BP62" s="30">
        <f t="shared" si="44"/>
        <v>13.115924887253804</v>
      </c>
      <c r="BQ62" s="30">
        <f t="shared" si="44"/>
        <v>13.718598884607889</v>
      </c>
      <c r="BR62" s="30">
        <f t="shared" si="44"/>
        <v>14.349353158615996</v>
      </c>
      <c r="BS62" s="30">
        <f t="shared" si="44"/>
        <v>15.009509586182288</v>
      </c>
      <c r="BT62" s="30">
        <f t="shared" si="44"/>
        <v>15.70045285257898</v>
      </c>
    </row>
    <row r="63" spans="1:92" ht="15.75" customHeight="1" x14ac:dyDescent="0.2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</row>
    <row r="64" spans="1:92" ht="15.75" customHeight="1" x14ac:dyDescent="0.2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</row>
    <row r="65" spans="1:92" ht="15.75" customHeight="1" x14ac:dyDescent="0.2">
      <c r="B65" s="21" t="s">
        <v>68</v>
      </c>
      <c r="C65" s="99"/>
    </row>
    <row r="66" spans="1:92" ht="15.75" customHeight="1" x14ac:dyDescent="0.2">
      <c r="B66" s="8" t="s">
        <v>69</v>
      </c>
      <c r="C66" s="32">
        <f>F5</f>
        <v>350000</v>
      </c>
      <c r="D66" s="32">
        <f t="shared" ref="D66:AF66" si="45">D45</f>
        <v>367500</v>
      </c>
      <c r="E66" s="32">
        <f t="shared" si="45"/>
        <v>385875</v>
      </c>
      <c r="F66" s="32">
        <f t="shared" si="45"/>
        <v>405168.75</v>
      </c>
      <c r="G66" s="32">
        <f t="shared" si="45"/>
        <v>425427.1875</v>
      </c>
      <c r="H66" s="32">
        <f t="shared" si="45"/>
        <v>446698.546875</v>
      </c>
      <c r="I66" s="32">
        <f t="shared" si="45"/>
        <v>469033.47421875002</v>
      </c>
      <c r="J66" s="32">
        <f t="shared" si="45"/>
        <v>492485.14792968752</v>
      </c>
      <c r="K66" s="32">
        <f t="shared" si="45"/>
        <v>517109.40532617189</v>
      </c>
      <c r="L66" s="32">
        <f t="shared" si="45"/>
        <v>542964.87559248053</v>
      </c>
      <c r="M66" s="32">
        <f t="shared" si="45"/>
        <v>570113.11937210453</v>
      </c>
      <c r="N66" s="32">
        <f t="shared" si="45"/>
        <v>598618.77534070972</v>
      </c>
      <c r="O66" s="32">
        <f t="shared" si="45"/>
        <v>628549.71410774521</v>
      </c>
      <c r="P66" s="32">
        <f t="shared" si="45"/>
        <v>659977.19981313252</v>
      </c>
      <c r="Q66" s="32">
        <f t="shared" si="45"/>
        <v>692976.05980378913</v>
      </c>
      <c r="R66" s="32">
        <f t="shared" si="45"/>
        <v>727624.86279397854</v>
      </c>
      <c r="S66" s="32">
        <f t="shared" si="45"/>
        <v>764006.10593367741</v>
      </c>
      <c r="T66" s="32">
        <f t="shared" si="45"/>
        <v>802206.41123036132</v>
      </c>
      <c r="U66" s="32">
        <f t="shared" si="45"/>
        <v>842316.7317918794</v>
      </c>
      <c r="V66" s="32">
        <f t="shared" si="45"/>
        <v>884432.56838147342</v>
      </c>
      <c r="W66" s="32">
        <f t="shared" si="45"/>
        <v>928654.19680054707</v>
      </c>
      <c r="X66" s="32">
        <f t="shared" si="45"/>
        <v>975086.90664057445</v>
      </c>
      <c r="Y66" s="32">
        <f t="shared" si="45"/>
        <v>1023841.2519726031</v>
      </c>
      <c r="Z66" s="32">
        <f t="shared" si="45"/>
        <v>1075033.3145712332</v>
      </c>
      <c r="AA66" s="32">
        <f t="shared" si="45"/>
        <v>1128784.9802997948</v>
      </c>
      <c r="AB66" s="32">
        <f t="shared" si="45"/>
        <v>1185224.2293147845</v>
      </c>
      <c r="AC66" s="32">
        <f t="shared" si="45"/>
        <v>1244485.4407805237</v>
      </c>
      <c r="AD66" s="32">
        <f t="shared" si="45"/>
        <v>1306709.71281955</v>
      </c>
      <c r="AE66" s="32">
        <f t="shared" si="45"/>
        <v>1372045.1984605275</v>
      </c>
      <c r="AF66" s="32">
        <f t="shared" si="45"/>
        <v>1440647.4583835539</v>
      </c>
    </row>
    <row r="67" spans="1:92" ht="15.75" customHeight="1" x14ac:dyDescent="0.2">
      <c r="B67" s="8" t="s">
        <v>70</v>
      </c>
      <c r="C67" s="25">
        <f>F10</f>
        <v>297500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</row>
    <row r="68" spans="1:92" ht="15.75" customHeight="1" x14ac:dyDescent="0.2">
      <c r="B68" s="8" t="s">
        <v>71</v>
      </c>
      <c r="C68" s="25">
        <f>C67-C69</f>
        <v>293110.78809693671</v>
      </c>
      <c r="D68" s="25">
        <f t="shared" ref="D68:AF68" si="46">C68-D69</f>
        <v>288497.0157827076</v>
      </c>
      <c r="E68" s="25">
        <f t="shared" si="46"/>
        <v>283647.1941204883</v>
      </c>
      <c r="F68" s="25">
        <f>E68-F69</f>
        <v>278549.24637764192</v>
      </c>
      <c r="G68" s="25">
        <f>F68-G69</f>
        <v>273190.47795296961</v>
      </c>
      <c r="H68" s="25">
        <f>G68-H69</f>
        <v>267557.54476538236</v>
      </c>
      <c r="I68" s="25">
        <f>H68-I69</f>
        <v>261636.42002527718</v>
      </c>
      <c r="J68" s="25">
        <f t="shared" si="46"/>
        <v>255412.35930587375</v>
      </c>
      <c r="K68" s="25">
        <f>J68-K69</f>
        <v>248869.86382753449</v>
      </c>
      <c r="L68" s="25">
        <f t="shared" si="46"/>
        <v>241992.64186364072</v>
      </c>
      <c r="M68" s="25">
        <f t="shared" si="46"/>
        <v>234763.5681719202</v>
      </c>
      <c r="N68" s="25">
        <f t="shared" si="46"/>
        <v>227164.64135020433</v>
      </c>
      <c r="O68" s="25">
        <f t="shared" si="46"/>
        <v>219176.93901042509</v>
      </c>
      <c r="P68" s="25">
        <f t="shared" si="46"/>
        <v>210780.57065922837</v>
      </c>
      <c r="Q68" s="25">
        <f t="shared" si="46"/>
        <v>201954.62816787031</v>
      </c>
      <c r="R68" s="25">
        <f t="shared" si="46"/>
        <v>192677.13370805932</v>
      </c>
      <c r="S68" s="25">
        <f t="shared" si="46"/>
        <v>182924.98502409714</v>
      </c>
      <c r="T68" s="25">
        <f t="shared" si="46"/>
        <v>172673.89790503861</v>
      </c>
      <c r="U68" s="25">
        <f t="shared" si="46"/>
        <v>161898.34571361807</v>
      </c>
      <c r="V68" s="25">
        <f t="shared" si="46"/>
        <v>150571.49582136076</v>
      </c>
      <c r="W68" s="25">
        <f t="shared" si="46"/>
        <v>138665.14279159406</v>
      </c>
      <c r="X68" s="25">
        <f t="shared" si="46"/>
        <v>126149.63814397459</v>
      </c>
      <c r="Y68" s="25">
        <f t="shared" si="46"/>
        <v>112993.81652563525</v>
      </c>
      <c r="Z68" s="25">
        <f t="shared" si="46"/>
        <v>99164.91810510814</v>
      </c>
      <c r="AA68" s="25">
        <f t="shared" si="46"/>
        <v>84628.506995773147</v>
      </c>
      <c r="AB68" s="25">
        <f t="shared" si="46"/>
        <v>69348.385505695449</v>
      </c>
      <c r="AC68" s="25">
        <f t="shared" si="46"/>
        <v>53286.504000321926</v>
      </c>
      <c r="AD68" s="25">
        <f t="shared" si="46"/>
        <v>36402.866153581985</v>
      </c>
      <c r="AE68" s="25">
        <f t="shared" si="46"/>
        <v>18655.429351454964</v>
      </c>
      <c r="AF68" s="25">
        <f t="shared" si="46"/>
        <v>-4.9985828809440136E-9</v>
      </c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</row>
    <row r="69" spans="1:92" ht="15.75" customHeight="1" x14ac:dyDescent="0.2">
      <c r="B69" s="8" t="s">
        <v>72</v>
      </c>
      <c r="C69" s="25">
        <f t="shared" ref="C69:AG69" si="47">C37</f>
        <v>4389.2119030632894</v>
      </c>
      <c r="D69" s="25">
        <f t="shared" si="47"/>
        <v>4613.772314229107</v>
      </c>
      <c r="E69" s="25">
        <f t="shared" si="47"/>
        <v>4849.8216622192995</v>
      </c>
      <c r="F69" s="25">
        <f t="shared" si="47"/>
        <v>5097.947742846387</v>
      </c>
      <c r="G69" s="25">
        <f t="shared" si="47"/>
        <v>5358.7684246723074</v>
      </c>
      <c r="H69" s="25">
        <f t="shared" si="47"/>
        <v>5632.9331875872449</v>
      </c>
      <c r="I69" s="25">
        <f t="shared" si="47"/>
        <v>5921.1247401051805</v>
      </c>
      <c r="J69" s="25">
        <f t="shared" si="47"/>
        <v>6224.0607194034383</v>
      </c>
      <c r="K69" s="25">
        <f t="shared" si="47"/>
        <v>6542.4954783392604</v>
      </c>
      <c r="L69" s="25">
        <f t="shared" si="47"/>
        <v>6877.2219638937677</v>
      </c>
      <c r="M69" s="25">
        <f t="shared" si="47"/>
        <v>7229.0736917205213</v>
      </c>
      <c r="N69" s="25">
        <f t="shared" si="47"/>
        <v>7598.9268217158678</v>
      </c>
      <c r="O69" s="25">
        <f t="shared" si="47"/>
        <v>7987.7023397792364</v>
      </c>
      <c r="P69" s="25">
        <f t="shared" si="47"/>
        <v>8396.3683511967247</v>
      </c>
      <c r="Q69" s="25">
        <f t="shared" si="47"/>
        <v>8825.9424913580588</v>
      </c>
      <c r="R69" s="25">
        <f t="shared" si="47"/>
        <v>9277.4944598109869</v>
      </c>
      <c r="S69" s="25">
        <f t="shared" si="47"/>
        <v>9752.1486839621793</v>
      </c>
      <c r="T69" s="25">
        <f t="shared" si="47"/>
        <v>10251.087119058531</v>
      </c>
      <c r="U69" s="25">
        <f t="shared" si="47"/>
        <v>10775.552191420546</v>
      </c>
      <c r="V69" s="25">
        <f t="shared" si="47"/>
        <v>11326.849892257305</v>
      </c>
      <c r="W69" s="25">
        <f t="shared" si="47"/>
        <v>11906.353029766702</v>
      </c>
      <c r="X69" s="25">
        <f t="shared" si="47"/>
        <v>12515.504647619469</v>
      </c>
      <c r="Y69" s="25">
        <f t="shared" si="47"/>
        <v>13155.821618339338</v>
      </c>
      <c r="Z69" s="25">
        <f t="shared" si="47"/>
        <v>13828.898420527112</v>
      </c>
      <c r="AA69" s="25">
        <f t="shared" si="47"/>
        <v>14536.411109334993</v>
      </c>
      <c r="AB69" s="25">
        <f t="shared" si="47"/>
        <v>15280.121490077698</v>
      </c>
      <c r="AC69" s="25">
        <f t="shared" si="47"/>
        <v>16061.881505373523</v>
      </c>
      <c r="AD69" s="25">
        <f t="shared" si="47"/>
        <v>16883.637846739941</v>
      </c>
      <c r="AE69" s="25">
        <f t="shared" si="47"/>
        <v>17747.43680212702</v>
      </c>
      <c r="AF69" s="25">
        <f t="shared" si="47"/>
        <v>18655.429351459963</v>
      </c>
      <c r="AG69" s="25">
        <f t="shared" si="47"/>
        <v>0</v>
      </c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</row>
    <row r="70" spans="1:92" ht="15.75" customHeight="1" x14ac:dyDescent="0.2">
      <c r="B70" s="8" t="s">
        <v>52</v>
      </c>
      <c r="C70" s="25">
        <f>C69</f>
        <v>4389.2119030632894</v>
      </c>
      <c r="D70" s="25">
        <f t="shared" ref="D70:AF70" si="48">D69+C70</f>
        <v>9002.9842172923964</v>
      </c>
      <c r="E70" s="25">
        <f t="shared" si="48"/>
        <v>13852.805879511696</v>
      </c>
      <c r="F70" s="25">
        <f>F69+E70</f>
        <v>18950.753622358083</v>
      </c>
      <c r="G70" s="25">
        <f>G69+F70</f>
        <v>24309.52204703039</v>
      </c>
      <c r="H70" s="25">
        <f>H69+G70</f>
        <v>29942.455234617635</v>
      </c>
      <c r="I70" s="25">
        <f>I69+H70</f>
        <v>35863.579974722816</v>
      </c>
      <c r="J70" s="25">
        <f t="shared" si="48"/>
        <v>42087.640694126254</v>
      </c>
      <c r="K70" s="25">
        <f>K69+J70</f>
        <v>48630.136172465514</v>
      </c>
      <c r="L70" s="25">
        <f t="shared" si="48"/>
        <v>55507.358136359282</v>
      </c>
      <c r="M70" s="25">
        <f t="shared" si="48"/>
        <v>62736.431828079803</v>
      </c>
      <c r="N70" s="25">
        <f t="shared" si="48"/>
        <v>70335.358649795671</v>
      </c>
      <c r="O70" s="25">
        <f t="shared" si="48"/>
        <v>78323.060989574908</v>
      </c>
      <c r="P70" s="25">
        <f t="shared" si="48"/>
        <v>86719.429340771632</v>
      </c>
      <c r="Q70" s="25">
        <f t="shared" si="48"/>
        <v>95545.371832129691</v>
      </c>
      <c r="R70" s="25">
        <f t="shared" si="48"/>
        <v>104822.86629194068</v>
      </c>
      <c r="S70" s="25">
        <f t="shared" si="48"/>
        <v>114575.01497590286</v>
      </c>
      <c r="T70" s="25">
        <f t="shared" si="48"/>
        <v>124826.10209496139</v>
      </c>
      <c r="U70" s="25">
        <f t="shared" si="48"/>
        <v>135601.65428638193</v>
      </c>
      <c r="V70" s="25">
        <f t="shared" si="48"/>
        <v>146928.50417863924</v>
      </c>
      <c r="W70" s="25">
        <f t="shared" si="48"/>
        <v>158834.85720840594</v>
      </c>
      <c r="X70" s="25">
        <f t="shared" si="48"/>
        <v>171350.36185602541</v>
      </c>
      <c r="Y70" s="25">
        <f t="shared" si="48"/>
        <v>184506.18347436475</v>
      </c>
      <c r="Z70" s="25">
        <f t="shared" si="48"/>
        <v>198335.08189489186</v>
      </c>
      <c r="AA70" s="25">
        <f t="shared" si="48"/>
        <v>212871.49300422685</v>
      </c>
      <c r="AB70" s="25">
        <f t="shared" si="48"/>
        <v>228151.61449430455</v>
      </c>
      <c r="AC70" s="25">
        <f t="shared" si="48"/>
        <v>244213.49599967807</v>
      </c>
      <c r="AD70" s="25">
        <f t="shared" si="48"/>
        <v>261097.133846418</v>
      </c>
      <c r="AE70" s="25">
        <f t="shared" si="48"/>
        <v>278844.57064854505</v>
      </c>
      <c r="AF70" s="25">
        <f t="shared" si="48"/>
        <v>297500.00000000501</v>
      </c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</row>
    <row r="71" spans="1:92" ht="15.75" customHeight="1" x14ac:dyDescent="0.2">
      <c r="B71" s="8" t="s">
        <v>32</v>
      </c>
      <c r="C71" s="32">
        <f t="shared" ref="C71:AF71" si="49">C46</f>
        <v>17500</v>
      </c>
      <c r="D71" s="32">
        <f t="shared" si="49"/>
        <v>18375</v>
      </c>
      <c r="E71" s="32">
        <f t="shared" si="49"/>
        <v>19293.75</v>
      </c>
      <c r="F71" s="32">
        <f t="shared" si="49"/>
        <v>20258.4375</v>
      </c>
      <c r="G71" s="32">
        <f t="shared" si="49"/>
        <v>21271.359375</v>
      </c>
      <c r="H71" s="32">
        <f t="shared" si="49"/>
        <v>22334.927343750001</v>
      </c>
      <c r="I71" s="32">
        <f t="shared" si="49"/>
        <v>23451.673710937503</v>
      </c>
      <c r="J71" s="32">
        <f t="shared" si="49"/>
        <v>24624.257396484376</v>
      </c>
      <c r="K71" s="32">
        <f t="shared" si="49"/>
        <v>25855.470266308595</v>
      </c>
      <c r="L71" s="32">
        <f t="shared" si="49"/>
        <v>27148.243779624027</v>
      </c>
      <c r="M71" s="32">
        <f t="shared" si="49"/>
        <v>28505.655968605228</v>
      </c>
      <c r="N71" s="32">
        <f t="shared" si="49"/>
        <v>29930.938767035488</v>
      </c>
      <c r="O71" s="32">
        <f t="shared" si="49"/>
        <v>31427.485705387262</v>
      </c>
      <c r="P71" s="32">
        <f t="shared" si="49"/>
        <v>32998.859990656631</v>
      </c>
      <c r="Q71" s="32">
        <f t="shared" si="49"/>
        <v>34648.802990189455</v>
      </c>
      <c r="R71" s="32">
        <f t="shared" si="49"/>
        <v>36381.243139698927</v>
      </c>
      <c r="S71" s="32">
        <f t="shared" si="49"/>
        <v>38200.305296683873</v>
      </c>
      <c r="T71" s="32">
        <f t="shared" si="49"/>
        <v>40110.32056151807</v>
      </c>
      <c r="U71" s="32">
        <f t="shared" si="49"/>
        <v>42115.836589593971</v>
      </c>
      <c r="V71" s="32">
        <f t="shared" si="49"/>
        <v>44221.628419073677</v>
      </c>
      <c r="W71" s="32">
        <f t="shared" si="49"/>
        <v>46432.709840027353</v>
      </c>
      <c r="X71" s="32">
        <f t="shared" si="49"/>
        <v>48754.345332028723</v>
      </c>
      <c r="Y71" s="32">
        <f t="shared" si="49"/>
        <v>51192.06259863016</v>
      </c>
      <c r="Z71" s="32">
        <f t="shared" si="49"/>
        <v>53751.665728561667</v>
      </c>
      <c r="AA71" s="32">
        <f t="shared" si="49"/>
        <v>56439.249014989742</v>
      </c>
      <c r="AB71" s="32">
        <f t="shared" si="49"/>
        <v>59261.21146573923</v>
      </c>
      <c r="AC71" s="32">
        <f t="shared" si="49"/>
        <v>62224.272039026189</v>
      </c>
      <c r="AD71" s="32">
        <f t="shared" si="49"/>
        <v>65335.485640977502</v>
      </c>
      <c r="AE71" s="32">
        <f t="shared" si="49"/>
        <v>68602.259923026373</v>
      </c>
      <c r="AF71" s="32">
        <f t="shared" si="49"/>
        <v>72032.372919177695</v>
      </c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</row>
    <row r="72" spans="1:92" ht="15.75" customHeight="1" x14ac:dyDescent="0.2">
      <c r="A72" s="3"/>
      <c r="B72" s="3" t="s">
        <v>68</v>
      </c>
      <c r="C72" s="35">
        <f>C66-C68+C71</f>
        <v>74389.211903063289</v>
      </c>
      <c r="D72" s="35">
        <f t="shared" ref="D72:AF72" si="50">C72+D69+D71</f>
        <v>97377.984217292396</v>
      </c>
      <c r="E72" s="35">
        <f t="shared" si="50"/>
        <v>121521.5558795117</v>
      </c>
      <c r="F72" s="35">
        <f>E72+F69+F71</f>
        <v>146877.94112235808</v>
      </c>
      <c r="G72" s="35">
        <f>F72+G69+G71</f>
        <v>173508.06892203039</v>
      </c>
      <c r="H72" s="35">
        <f>G72+H69+H71</f>
        <v>201475.92945336763</v>
      </c>
      <c r="I72" s="35">
        <f>H72+I69+I71</f>
        <v>230848.72790441031</v>
      </c>
      <c r="J72" s="35">
        <f t="shared" si="50"/>
        <v>261697.04602029812</v>
      </c>
      <c r="K72" s="35">
        <f>J72+K69+K71</f>
        <v>294095.01176494599</v>
      </c>
      <c r="L72" s="35">
        <f t="shared" si="50"/>
        <v>328120.47750846378</v>
      </c>
      <c r="M72" s="35">
        <f t="shared" si="50"/>
        <v>363855.20716878952</v>
      </c>
      <c r="N72" s="35">
        <f t="shared" si="50"/>
        <v>401385.07275754085</v>
      </c>
      <c r="O72" s="35">
        <f t="shared" si="50"/>
        <v>440800.26080270734</v>
      </c>
      <c r="P72" s="35">
        <f t="shared" si="50"/>
        <v>482195.48914456065</v>
      </c>
      <c r="Q72" s="35">
        <f t="shared" si="50"/>
        <v>525670.23462610808</v>
      </c>
      <c r="R72" s="35">
        <f t="shared" si="50"/>
        <v>571328.97222561808</v>
      </c>
      <c r="S72" s="35">
        <f t="shared" si="50"/>
        <v>619281.42620626418</v>
      </c>
      <c r="T72" s="35">
        <f t="shared" si="50"/>
        <v>669642.83388684073</v>
      </c>
      <c r="U72" s="35">
        <f t="shared" si="50"/>
        <v>722534.22266785533</v>
      </c>
      <c r="V72" s="35">
        <f t="shared" si="50"/>
        <v>778082.70097918634</v>
      </c>
      <c r="W72" s="35">
        <f t="shared" si="50"/>
        <v>836421.76384898042</v>
      </c>
      <c r="X72" s="35">
        <f t="shared" si="50"/>
        <v>897691.61382862856</v>
      </c>
      <c r="Y72" s="35">
        <f t="shared" si="50"/>
        <v>962039.49804559804</v>
      </c>
      <c r="Z72" s="35">
        <f t="shared" si="50"/>
        <v>1029620.0621946868</v>
      </c>
      <c r="AA72" s="35">
        <f t="shared" si="50"/>
        <v>1100595.7223190116</v>
      </c>
      <c r="AB72" s="35">
        <f t="shared" si="50"/>
        <v>1175137.0552748283</v>
      </c>
      <c r="AC72" s="35">
        <f t="shared" si="50"/>
        <v>1253423.2088192282</v>
      </c>
      <c r="AD72" s="35">
        <f t="shared" si="50"/>
        <v>1335642.3323069457</v>
      </c>
      <c r="AE72" s="35">
        <f t="shared" si="50"/>
        <v>1421992.0290320991</v>
      </c>
      <c r="AF72" s="35">
        <f t="shared" si="50"/>
        <v>1512679.8313027367</v>
      </c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</row>
    <row r="73" spans="1:92" ht="15.75" customHeight="1" x14ac:dyDescent="0.2">
      <c r="C73" s="25"/>
      <c r="D73" s="25"/>
      <c r="E73" s="25"/>
      <c r="F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</row>
    <row r="74" spans="1:92" ht="15.75" customHeight="1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</row>
    <row r="75" spans="1:92" ht="15.75" customHeight="1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</row>
    <row r="76" spans="1:92" ht="15.75" customHeight="1" x14ac:dyDescent="0.2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</row>
    <row r="77" spans="1:92" ht="15.75" customHeight="1" x14ac:dyDescent="0.2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</row>
    <row r="78" spans="1:92" ht="15.75" customHeight="1" x14ac:dyDescent="0.2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</row>
    <row r="79" spans="1:92" ht="15.75" customHeight="1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</row>
    <row r="80" spans="1:92" ht="15.75" customHeight="1" x14ac:dyDescent="0.2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</row>
    <row r="81" spans="1:92" ht="15.75" customHeight="1" x14ac:dyDescent="0.2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</row>
    <row r="82" spans="1:92" ht="15.75" customHeight="1" x14ac:dyDescent="0.2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</row>
    <row r="83" spans="1:92" ht="15.75" customHeight="1" x14ac:dyDescent="0.2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</row>
    <row r="84" spans="1:92" ht="15.75" customHeight="1" x14ac:dyDescent="0.2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</row>
    <row r="85" spans="1:92" ht="15.75" customHeight="1" x14ac:dyDescent="0.2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</row>
    <row r="86" spans="1:92" ht="15.75" customHeight="1" x14ac:dyDescent="0.2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</row>
    <row r="87" spans="1:92" ht="15.75" customHeight="1" x14ac:dyDescent="0.2"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</row>
    <row r="88" spans="1:92" ht="15.75" customHeight="1" x14ac:dyDescent="0.2">
      <c r="A88" s="38"/>
      <c r="B88" s="39" t="s">
        <v>73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</row>
    <row r="89" spans="1:92" ht="15.75" hidden="1" customHeight="1" x14ac:dyDescent="0.4">
      <c r="C89" s="41" t="s">
        <v>74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</row>
    <row r="90" spans="1:92" ht="15.75" hidden="1" customHeight="1" x14ac:dyDescent="0.2">
      <c r="C90" s="117" t="s">
        <v>75</v>
      </c>
      <c r="D90" s="115"/>
      <c r="E90" s="115"/>
      <c r="F90" s="115"/>
      <c r="G90" s="115"/>
      <c r="H90" s="115"/>
      <c r="I90" s="118"/>
      <c r="J90" s="115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</row>
    <row r="91" spans="1:92" ht="15.75" hidden="1" customHeight="1" x14ac:dyDescent="0.3">
      <c r="C91" s="42"/>
      <c r="D91" s="42"/>
      <c r="E91" s="42"/>
      <c r="F91" s="43"/>
      <c r="G91" s="43"/>
      <c r="H91" s="43"/>
      <c r="I91" s="43"/>
      <c r="J91" s="44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</row>
    <row r="92" spans="1:92" ht="15.75" hidden="1" customHeight="1" x14ac:dyDescent="0.3">
      <c r="C92" s="43"/>
      <c r="F92" s="45" t="s">
        <v>76</v>
      </c>
      <c r="G92" s="43"/>
      <c r="H92" s="46"/>
      <c r="I92" s="43"/>
      <c r="J92" s="46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</row>
    <row r="93" spans="1:92" ht="15.75" hidden="1" customHeight="1" x14ac:dyDescent="0.3">
      <c r="C93" s="119" t="s">
        <v>77</v>
      </c>
      <c r="D93" s="120"/>
      <c r="E93" s="120"/>
      <c r="F93" s="120"/>
      <c r="G93" s="43"/>
      <c r="H93" s="47" t="s">
        <v>78</v>
      </c>
      <c r="I93" s="43"/>
      <c r="J93" s="43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</row>
    <row r="94" spans="1:92" ht="15.75" hidden="1" customHeight="1" x14ac:dyDescent="0.3">
      <c r="C94" s="121" t="s">
        <v>79</v>
      </c>
      <c r="D94" s="122"/>
      <c r="E94" s="123"/>
      <c r="F94" s="48">
        <f>'Property 2'!F10</f>
        <v>297500</v>
      </c>
      <c r="G94" s="49"/>
      <c r="H94" s="43"/>
      <c r="I94" s="43"/>
      <c r="J94" s="43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</row>
    <row r="95" spans="1:92" ht="15.75" hidden="1" customHeight="1" x14ac:dyDescent="0.3">
      <c r="C95" s="124" t="s">
        <v>80</v>
      </c>
      <c r="D95" s="115"/>
      <c r="E95" s="125"/>
      <c r="F95" s="45">
        <f>'Property 2'!H5</f>
        <v>30</v>
      </c>
      <c r="G95" s="49"/>
      <c r="H95" s="43"/>
      <c r="I95" s="43"/>
      <c r="J95" s="43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</row>
    <row r="96" spans="1:92" ht="15.75" hidden="1" customHeight="1" x14ac:dyDescent="0.3">
      <c r="C96" s="124" t="s">
        <v>81</v>
      </c>
      <c r="D96" s="115"/>
      <c r="E96" s="125"/>
      <c r="F96" s="50">
        <f>'Property 2'!H4</f>
        <v>0.05</v>
      </c>
      <c r="G96" s="49"/>
      <c r="H96" s="43"/>
      <c r="I96" s="43"/>
      <c r="J96" s="43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</row>
    <row r="97" spans="1:92" ht="15.75" hidden="1" customHeight="1" x14ac:dyDescent="0.3">
      <c r="C97" s="124" t="s">
        <v>82</v>
      </c>
      <c r="D97" s="115"/>
      <c r="E97" s="125"/>
      <c r="F97" s="51">
        <v>12</v>
      </c>
      <c r="G97" s="49"/>
      <c r="H97" s="43"/>
      <c r="I97" s="43"/>
      <c r="J97" s="43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</row>
    <row r="98" spans="1:92" ht="15.75" hidden="1" customHeight="1" x14ac:dyDescent="0.3">
      <c r="C98" s="124" t="s">
        <v>83</v>
      </c>
      <c r="D98" s="115"/>
      <c r="E98" s="125"/>
      <c r="F98" s="51">
        <v>12</v>
      </c>
      <c r="G98" s="49"/>
      <c r="H98" s="43"/>
      <c r="I98" s="43"/>
      <c r="J98" s="43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</row>
    <row r="99" spans="1:92" ht="15.75" hidden="1" customHeight="1" x14ac:dyDescent="0.3">
      <c r="C99" s="119" t="s">
        <v>84</v>
      </c>
      <c r="D99" s="120"/>
      <c r="E99" s="120"/>
      <c r="F99" s="120"/>
      <c r="G99" s="43"/>
      <c r="H99" s="43"/>
      <c r="I99" s="43"/>
      <c r="J99" s="43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</row>
    <row r="100" spans="1:92" ht="15.75" hidden="1" customHeight="1" x14ac:dyDescent="0.3">
      <c r="C100" s="126" t="s">
        <v>85</v>
      </c>
      <c r="D100" s="122"/>
      <c r="E100" s="122"/>
      <c r="F100" s="52">
        <f>-PMT(F102,F95*F98,F94)</f>
        <v>1597.0443284611101</v>
      </c>
      <c r="G100" s="53"/>
      <c r="H100" s="43"/>
      <c r="I100" s="43"/>
      <c r="J100" s="43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</row>
    <row r="101" spans="1:92" ht="15.75" hidden="1" customHeight="1" x14ac:dyDescent="0.3">
      <c r="C101" s="127" t="s">
        <v>86</v>
      </c>
      <c r="D101" s="115"/>
      <c r="E101" s="115"/>
      <c r="F101" s="54">
        <f>NPER(F102,F100,-F94)</f>
        <v>360.00000000000006</v>
      </c>
      <c r="G101" s="53"/>
      <c r="H101" s="43"/>
      <c r="I101" s="43"/>
      <c r="J101" s="43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</row>
    <row r="102" spans="1:92" ht="15.75" hidden="1" customHeight="1" x14ac:dyDescent="0.3">
      <c r="C102" s="127" t="s">
        <v>87</v>
      </c>
      <c r="D102" s="115"/>
      <c r="E102" s="115"/>
      <c r="F102" s="55">
        <f>((1+F96/F97)^(F97/F98))-1</f>
        <v>4.1666666666666519E-3</v>
      </c>
      <c r="G102" s="53"/>
      <c r="H102" s="43"/>
      <c r="I102" s="43"/>
      <c r="J102" s="43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</row>
    <row r="103" spans="1:92" ht="15.75" hidden="1" customHeight="1" x14ac:dyDescent="0.3">
      <c r="A103" s="56"/>
      <c r="B103" s="56"/>
      <c r="C103" s="114" t="s">
        <v>88</v>
      </c>
      <c r="D103" s="115"/>
      <c r="E103" s="115"/>
      <c r="F103" s="57">
        <f>F101*F100</f>
        <v>574935.95824599976</v>
      </c>
      <c r="G103" s="58"/>
      <c r="H103" s="59"/>
      <c r="I103" s="59"/>
      <c r="J103" s="59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</row>
    <row r="104" spans="1:92" ht="15.75" hidden="1" customHeight="1" x14ac:dyDescent="0.3">
      <c r="A104" s="56"/>
      <c r="B104" s="56"/>
      <c r="C104" s="114" t="s">
        <v>89</v>
      </c>
      <c r="D104" s="115"/>
      <c r="E104" s="115"/>
      <c r="F104" s="57">
        <f>F103-F94</f>
        <v>277435.95824599976</v>
      </c>
      <c r="G104" s="61" t="s">
        <v>78</v>
      </c>
      <c r="H104" s="59"/>
      <c r="I104" s="59"/>
      <c r="J104" s="59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</row>
    <row r="105" spans="1:92" ht="15.75" hidden="1" customHeight="1" x14ac:dyDescent="0.3">
      <c r="A105" s="56"/>
      <c r="B105" s="56"/>
      <c r="C105" s="59"/>
      <c r="D105" s="59"/>
      <c r="E105" s="59"/>
      <c r="F105" s="62"/>
      <c r="G105" s="59"/>
      <c r="H105" s="59"/>
      <c r="I105" s="59"/>
      <c r="J105" s="59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</row>
    <row r="106" spans="1:92" ht="15.75" hidden="1" customHeight="1" x14ac:dyDescent="0.35">
      <c r="A106" s="56"/>
      <c r="B106" s="56"/>
      <c r="C106" s="116" t="s">
        <v>90</v>
      </c>
      <c r="D106" s="115"/>
      <c r="E106" s="115"/>
      <c r="F106" s="115"/>
      <c r="G106" s="115"/>
      <c r="H106" s="115"/>
      <c r="I106" s="115"/>
      <c r="J106" s="59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</row>
    <row r="107" spans="1:92" ht="15.75" hidden="1" customHeight="1" x14ac:dyDescent="0.3">
      <c r="A107" s="56"/>
      <c r="B107" s="56"/>
      <c r="C107" s="63" t="s">
        <v>38</v>
      </c>
      <c r="D107" s="64" t="s">
        <v>91</v>
      </c>
      <c r="E107" s="64" t="s">
        <v>92</v>
      </c>
      <c r="F107" s="65" t="s">
        <v>93</v>
      </c>
      <c r="G107" s="64" t="s">
        <v>94</v>
      </c>
      <c r="H107" s="64" t="s">
        <v>95</v>
      </c>
      <c r="I107" s="64" t="s">
        <v>96</v>
      </c>
      <c r="J107" s="64" t="s">
        <v>97</v>
      </c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</row>
    <row r="108" spans="1:92" ht="15.75" hidden="1" customHeight="1" x14ac:dyDescent="0.35">
      <c r="A108" s="56"/>
      <c r="B108" s="56"/>
      <c r="C108" s="66"/>
      <c r="D108" s="67"/>
      <c r="E108" s="67"/>
      <c r="F108" s="67">
        <f>F94</f>
        <v>297500</v>
      </c>
      <c r="G108" s="67"/>
      <c r="H108" s="67"/>
      <c r="I108" s="67"/>
      <c r="J108" s="67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</row>
    <row r="109" spans="1:92" ht="15.75" hidden="1" customHeight="1" x14ac:dyDescent="0.35">
      <c r="A109" s="56"/>
      <c r="B109" s="56"/>
      <c r="C109" s="66">
        <v>1</v>
      </c>
      <c r="D109" s="68">
        <f t="shared" ref="D109:D138" si="51">IF(C109&gt;$F$95,"",G109-E109)</f>
        <v>14775.320038470032</v>
      </c>
      <c r="E109" s="68">
        <f t="shared" ref="E109:E138" si="52">IF(C109&gt;$F$95,"",$F$94-F109)</f>
        <v>4389.2119030632894</v>
      </c>
      <c r="F109" s="69">
        <f t="shared" ref="F109:F138" si="53">IF(C109&gt;$F$95,"",FV($F$102,$F$98,$F$100,-F108))</f>
        <v>293110.78809693671</v>
      </c>
      <c r="G109" s="68">
        <f t="shared" ref="G109:G138" si="54">IF(C109&gt;$F$95,"",C109*$F$100*$F$98)</f>
        <v>19164.531941533322</v>
      </c>
      <c r="H109" s="68">
        <f t="shared" ref="H109:H138" si="55">IF(C109&gt;$F$95,"",F108-F109)</f>
        <v>4389.2119030632894</v>
      </c>
      <c r="I109" s="68">
        <f t="shared" ref="I109:I138" si="56">IF(C109&gt;$F$95,"",G109-G108-H109)</f>
        <v>14775.320038470032</v>
      </c>
      <c r="J109" s="70">
        <f t="shared" ref="J109:J138" si="57">H109+I109</f>
        <v>19164.531941533322</v>
      </c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</row>
    <row r="110" spans="1:92" ht="15.75" hidden="1" customHeight="1" x14ac:dyDescent="0.35">
      <c r="A110" s="56"/>
      <c r="B110" s="56"/>
      <c r="C110" s="66">
        <f t="shared" ref="C110:C138" si="58">IF(C109&gt;=$F$95,"",C109+1)</f>
        <v>2</v>
      </c>
      <c r="D110" s="68">
        <f t="shared" si="51"/>
        <v>29326.079665774247</v>
      </c>
      <c r="E110" s="68">
        <f t="shared" si="52"/>
        <v>9002.9842172923964</v>
      </c>
      <c r="F110" s="69">
        <f t="shared" si="53"/>
        <v>288497.0157827076</v>
      </c>
      <c r="G110" s="68">
        <f t="shared" si="54"/>
        <v>38329.063883066643</v>
      </c>
      <c r="H110" s="68">
        <f t="shared" si="55"/>
        <v>4613.772314229107</v>
      </c>
      <c r="I110" s="68">
        <f t="shared" si="56"/>
        <v>14550.759627304215</v>
      </c>
      <c r="J110" s="70">
        <f t="shared" si="57"/>
        <v>19164.531941533322</v>
      </c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</row>
    <row r="111" spans="1:92" ht="15.75" hidden="1" customHeight="1" x14ac:dyDescent="0.35">
      <c r="A111" s="56"/>
      <c r="B111" s="56"/>
      <c r="C111" s="66">
        <f t="shared" si="58"/>
        <v>3</v>
      </c>
      <c r="D111" s="68">
        <f t="shared" si="51"/>
        <v>43640.789945088269</v>
      </c>
      <c r="E111" s="68">
        <f t="shared" si="52"/>
        <v>13852.805879511696</v>
      </c>
      <c r="F111" s="69">
        <f t="shared" si="53"/>
        <v>283647.1941204883</v>
      </c>
      <c r="G111" s="68">
        <f t="shared" si="54"/>
        <v>57493.595824599965</v>
      </c>
      <c r="H111" s="68">
        <f t="shared" si="55"/>
        <v>4849.8216622192995</v>
      </c>
      <c r="I111" s="68">
        <f t="shared" si="56"/>
        <v>14314.710279314022</v>
      </c>
      <c r="J111" s="70">
        <f t="shared" si="57"/>
        <v>19164.531941533322</v>
      </c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</row>
    <row r="112" spans="1:92" ht="15.75" hidden="1" customHeight="1" x14ac:dyDescent="0.35">
      <c r="C112" s="71">
        <f t="shared" si="58"/>
        <v>4</v>
      </c>
      <c r="D112" s="72">
        <f t="shared" si="51"/>
        <v>57707.374143775203</v>
      </c>
      <c r="E112" s="72">
        <f t="shared" si="52"/>
        <v>18950.753622358083</v>
      </c>
      <c r="F112" s="73">
        <f t="shared" si="53"/>
        <v>278549.24637764192</v>
      </c>
      <c r="G112" s="72">
        <f t="shared" si="54"/>
        <v>76658.127766133286</v>
      </c>
      <c r="H112" s="72">
        <f t="shared" si="55"/>
        <v>5097.947742846387</v>
      </c>
      <c r="I112" s="72">
        <f t="shared" si="56"/>
        <v>14066.584198686935</v>
      </c>
      <c r="J112" s="74">
        <f t="shared" si="57"/>
        <v>19164.531941533322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</row>
    <row r="113" spans="3:72" ht="15.75" hidden="1" customHeight="1" x14ac:dyDescent="0.35">
      <c r="C113" s="71">
        <f t="shared" si="58"/>
        <v>5</v>
      </c>
      <c r="D113" s="72">
        <f t="shared" si="51"/>
        <v>71513.137660636217</v>
      </c>
      <c r="E113" s="72">
        <f t="shared" si="52"/>
        <v>24309.52204703039</v>
      </c>
      <c r="F113" s="73">
        <f t="shared" si="53"/>
        <v>273190.47795296961</v>
      </c>
      <c r="G113" s="72">
        <f t="shared" si="54"/>
        <v>95822.659707666608</v>
      </c>
      <c r="H113" s="72">
        <f t="shared" si="55"/>
        <v>5358.7684246723074</v>
      </c>
      <c r="I113" s="72">
        <f t="shared" si="56"/>
        <v>13805.763516861014</v>
      </c>
      <c r="J113" s="74">
        <f t="shared" si="57"/>
        <v>19164.531941533322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</row>
    <row r="114" spans="3:72" ht="15.75" hidden="1" customHeight="1" x14ac:dyDescent="0.35">
      <c r="C114" s="71">
        <f t="shared" si="58"/>
        <v>6</v>
      </c>
      <c r="D114" s="72">
        <f t="shared" si="51"/>
        <v>85044.736414582294</v>
      </c>
      <c r="E114" s="72">
        <f t="shared" si="52"/>
        <v>29942.455234617635</v>
      </c>
      <c r="F114" s="73">
        <f t="shared" si="53"/>
        <v>267557.54476538236</v>
      </c>
      <c r="G114" s="72">
        <f t="shared" si="54"/>
        <v>114987.19164919993</v>
      </c>
      <c r="H114" s="72">
        <f t="shared" si="55"/>
        <v>5632.9331875872449</v>
      </c>
      <c r="I114" s="72">
        <f t="shared" si="56"/>
        <v>13531.598753946077</v>
      </c>
      <c r="J114" s="74">
        <f t="shared" si="57"/>
        <v>19164.531941533322</v>
      </c>
    </row>
    <row r="115" spans="3:72" ht="15.75" hidden="1" customHeight="1" x14ac:dyDescent="0.35">
      <c r="C115" s="71">
        <f t="shared" si="58"/>
        <v>7</v>
      </c>
      <c r="D115" s="72">
        <f t="shared" si="51"/>
        <v>98288.143616010435</v>
      </c>
      <c r="E115" s="72">
        <f t="shared" si="52"/>
        <v>35863.579974722816</v>
      </c>
      <c r="F115" s="73">
        <f t="shared" si="53"/>
        <v>261636.42002527718</v>
      </c>
      <c r="G115" s="72">
        <f t="shared" si="54"/>
        <v>134151.72359073325</v>
      </c>
      <c r="H115" s="72">
        <f t="shared" si="55"/>
        <v>5921.1247401051805</v>
      </c>
      <c r="I115" s="72">
        <f t="shared" si="56"/>
        <v>13243.407201428141</v>
      </c>
      <c r="J115" s="74">
        <f t="shared" si="57"/>
        <v>19164.531941533322</v>
      </c>
    </row>
    <row r="116" spans="3:72" ht="15.75" hidden="1" customHeight="1" x14ac:dyDescent="0.35">
      <c r="C116" s="71">
        <f t="shared" si="58"/>
        <v>8</v>
      </c>
      <c r="D116" s="72">
        <f t="shared" si="51"/>
        <v>111228.61483814032</v>
      </c>
      <c r="E116" s="72">
        <f t="shared" si="52"/>
        <v>42087.640694126254</v>
      </c>
      <c r="F116" s="73">
        <f t="shared" si="53"/>
        <v>255412.35930587375</v>
      </c>
      <c r="G116" s="72">
        <f t="shared" si="54"/>
        <v>153316.25553226657</v>
      </c>
      <c r="H116" s="72">
        <f t="shared" si="55"/>
        <v>6224.0607194034383</v>
      </c>
      <c r="I116" s="72">
        <f t="shared" si="56"/>
        <v>12940.471222129883</v>
      </c>
      <c r="J116" s="74">
        <f t="shared" si="57"/>
        <v>19164.531941533322</v>
      </c>
    </row>
    <row r="117" spans="3:72" ht="15.75" hidden="1" customHeight="1" x14ac:dyDescent="0.35">
      <c r="C117" s="71">
        <f t="shared" si="58"/>
        <v>9</v>
      </c>
      <c r="D117" s="72">
        <f t="shared" si="51"/>
        <v>123850.65130133438</v>
      </c>
      <c r="E117" s="72">
        <f t="shared" si="52"/>
        <v>48630.136172465514</v>
      </c>
      <c r="F117" s="73">
        <f t="shared" si="53"/>
        <v>248869.86382753449</v>
      </c>
      <c r="G117" s="72">
        <f t="shared" si="54"/>
        <v>172480.78747379989</v>
      </c>
      <c r="H117" s="72">
        <f t="shared" si="55"/>
        <v>6542.4954783392604</v>
      </c>
      <c r="I117" s="72">
        <f t="shared" si="56"/>
        <v>12622.036463194061</v>
      </c>
      <c r="J117" s="74">
        <f t="shared" si="57"/>
        <v>19164.531941533322</v>
      </c>
    </row>
    <row r="118" spans="3:72" ht="15.75" hidden="1" customHeight="1" x14ac:dyDescent="0.35">
      <c r="C118" s="71">
        <f t="shared" si="58"/>
        <v>10</v>
      </c>
      <c r="D118" s="72">
        <f t="shared" si="51"/>
        <v>136137.96127897393</v>
      </c>
      <c r="E118" s="72">
        <f t="shared" si="52"/>
        <v>55507.358136359282</v>
      </c>
      <c r="F118" s="73">
        <f t="shared" si="53"/>
        <v>241992.64186364072</v>
      </c>
      <c r="G118" s="72">
        <f t="shared" si="54"/>
        <v>191645.31941533322</v>
      </c>
      <c r="H118" s="72">
        <f t="shared" si="55"/>
        <v>6877.2219638937677</v>
      </c>
      <c r="I118" s="72">
        <f t="shared" si="56"/>
        <v>12287.309977639554</v>
      </c>
      <c r="J118" s="74">
        <f t="shared" si="57"/>
        <v>19164.531941533322</v>
      </c>
    </row>
    <row r="119" spans="3:72" ht="15.75" hidden="1" customHeight="1" x14ac:dyDescent="0.35">
      <c r="C119" s="71">
        <f t="shared" si="58"/>
        <v>11</v>
      </c>
      <c r="D119" s="72">
        <f t="shared" si="51"/>
        <v>148073.41952878673</v>
      </c>
      <c r="E119" s="72">
        <f t="shared" si="52"/>
        <v>62736.431828079803</v>
      </c>
      <c r="F119" s="73">
        <f t="shared" si="53"/>
        <v>234763.5681719202</v>
      </c>
      <c r="G119" s="72">
        <f t="shared" si="54"/>
        <v>210809.85135686654</v>
      </c>
      <c r="H119" s="72">
        <f t="shared" si="55"/>
        <v>7229.0736917205213</v>
      </c>
      <c r="I119" s="72">
        <f t="shared" si="56"/>
        <v>11935.4582498128</v>
      </c>
      <c r="J119" s="74">
        <f t="shared" si="57"/>
        <v>19164.531941533322</v>
      </c>
    </row>
    <row r="120" spans="3:72" ht="15.75" hidden="1" customHeight="1" x14ac:dyDescent="0.35">
      <c r="C120" s="71">
        <f t="shared" si="58"/>
        <v>12</v>
      </c>
      <c r="D120" s="72">
        <f t="shared" si="51"/>
        <v>159639.02464860419</v>
      </c>
      <c r="E120" s="72">
        <f t="shared" si="52"/>
        <v>70335.358649795671</v>
      </c>
      <c r="F120" s="73">
        <f t="shared" si="53"/>
        <v>227164.64135020433</v>
      </c>
      <c r="G120" s="72">
        <f t="shared" si="54"/>
        <v>229974.38329839986</v>
      </c>
      <c r="H120" s="72">
        <f t="shared" si="55"/>
        <v>7598.9268217158678</v>
      </c>
      <c r="I120" s="72">
        <f t="shared" si="56"/>
        <v>11565.605119817454</v>
      </c>
      <c r="J120" s="74">
        <f t="shared" si="57"/>
        <v>19164.531941533322</v>
      </c>
    </row>
    <row r="121" spans="3:72" ht="15.75" hidden="1" customHeight="1" x14ac:dyDescent="0.35">
      <c r="C121" s="71">
        <f t="shared" si="58"/>
        <v>13</v>
      </c>
      <c r="D121" s="72">
        <f t="shared" si="51"/>
        <v>170815.85425035827</v>
      </c>
      <c r="E121" s="72">
        <f t="shared" si="52"/>
        <v>78323.060989574908</v>
      </c>
      <c r="F121" s="73">
        <f t="shared" si="53"/>
        <v>219176.93901042509</v>
      </c>
      <c r="G121" s="72">
        <f t="shared" si="54"/>
        <v>249138.91523993318</v>
      </c>
      <c r="H121" s="72">
        <f t="shared" si="55"/>
        <v>7987.7023397792364</v>
      </c>
      <c r="I121" s="72">
        <f t="shared" si="56"/>
        <v>11176.829601754085</v>
      </c>
      <c r="J121" s="74">
        <f t="shared" si="57"/>
        <v>19164.531941533322</v>
      </c>
    </row>
    <row r="122" spans="3:72" ht="15.75" hidden="1" customHeight="1" x14ac:dyDescent="0.35">
      <c r="C122" s="71">
        <f t="shared" si="58"/>
        <v>14</v>
      </c>
      <c r="D122" s="72">
        <f t="shared" si="51"/>
        <v>181584.01784069487</v>
      </c>
      <c r="E122" s="72">
        <f t="shared" si="52"/>
        <v>86719.429340771632</v>
      </c>
      <c r="F122" s="73">
        <f t="shared" si="53"/>
        <v>210780.57065922837</v>
      </c>
      <c r="G122" s="72">
        <f t="shared" si="54"/>
        <v>268303.4471814665</v>
      </c>
      <c r="H122" s="72">
        <f t="shared" si="55"/>
        <v>8396.3683511967247</v>
      </c>
      <c r="I122" s="72">
        <f t="shared" si="56"/>
        <v>10768.163590336597</v>
      </c>
      <c r="J122" s="74">
        <f t="shared" si="57"/>
        <v>19164.531941533322</v>
      </c>
    </row>
    <row r="123" spans="3:72" ht="15.75" hidden="1" customHeight="1" x14ac:dyDescent="0.35">
      <c r="C123" s="71">
        <f t="shared" si="58"/>
        <v>15</v>
      </c>
      <c r="D123" s="72">
        <f t="shared" si="51"/>
        <v>191922.60729087013</v>
      </c>
      <c r="E123" s="72">
        <f t="shared" si="52"/>
        <v>95545.371832129691</v>
      </c>
      <c r="F123" s="73">
        <f t="shared" si="53"/>
        <v>201954.62816787031</v>
      </c>
      <c r="G123" s="72">
        <f t="shared" si="54"/>
        <v>287467.97912299982</v>
      </c>
      <c r="H123" s="72">
        <f t="shared" si="55"/>
        <v>8825.9424913580588</v>
      </c>
      <c r="I123" s="72">
        <f t="shared" si="56"/>
        <v>10338.589450175263</v>
      </c>
      <c r="J123" s="74">
        <f t="shared" si="57"/>
        <v>19164.531941533322</v>
      </c>
    </row>
    <row r="124" spans="3:72" ht="15.75" hidden="1" customHeight="1" x14ac:dyDescent="0.35">
      <c r="C124" s="71">
        <f t="shared" si="58"/>
        <v>16</v>
      </c>
      <c r="D124" s="72">
        <f t="shared" si="51"/>
        <v>201809.64477259247</v>
      </c>
      <c r="E124" s="72">
        <f t="shared" si="52"/>
        <v>104822.86629194068</v>
      </c>
      <c r="F124" s="73">
        <f t="shared" si="53"/>
        <v>192677.13370805932</v>
      </c>
      <c r="G124" s="72">
        <f t="shared" si="54"/>
        <v>306632.51106453314</v>
      </c>
      <c r="H124" s="72">
        <f t="shared" si="55"/>
        <v>9277.4944598109869</v>
      </c>
      <c r="I124" s="72">
        <f t="shared" si="56"/>
        <v>9887.0374817223346</v>
      </c>
      <c r="J124" s="74">
        <f t="shared" si="57"/>
        <v>19164.531941533322</v>
      </c>
    </row>
    <row r="125" spans="3:72" ht="15.75" hidden="1" customHeight="1" x14ac:dyDescent="0.35">
      <c r="C125" s="71">
        <f t="shared" si="58"/>
        <v>17</v>
      </c>
      <c r="D125" s="72">
        <f t="shared" si="51"/>
        <v>211222.02803016361</v>
      </c>
      <c r="E125" s="72">
        <f t="shared" si="52"/>
        <v>114575.01497590286</v>
      </c>
      <c r="F125" s="73">
        <f t="shared" si="53"/>
        <v>182924.98502409714</v>
      </c>
      <c r="G125" s="72">
        <f t="shared" si="54"/>
        <v>325797.04300606647</v>
      </c>
      <c r="H125" s="72">
        <f t="shared" si="55"/>
        <v>9752.1486839621793</v>
      </c>
      <c r="I125" s="72">
        <f t="shared" si="56"/>
        <v>9412.3832575711422</v>
      </c>
      <c r="J125" s="74">
        <f t="shared" si="57"/>
        <v>19164.531941533322</v>
      </c>
    </row>
    <row r="126" spans="3:72" ht="15.75" hidden="1" customHeight="1" x14ac:dyDescent="0.35">
      <c r="C126" s="71">
        <f t="shared" si="58"/>
        <v>18</v>
      </c>
      <c r="D126" s="72">
        <f t="shared" si="51"/>
        <v>220135.4728526384</v>
      </c>
      <c r="E126" s="72">
        <f t="shared" si="52"/>
        <v>124826.10209496139</v>
      </c>
      <c r="F126" s="73">
        <f t="shared" si="53"/>
        <v>172673.89790503861</v>
      </c>
      <c r="G126" s="72">
        <f t="shared" si="54"/>
        <v>344961.57494759979</v>
      </c>
      <c r="H126" s="72">
        <f t="shared" si="55"/>
        <v>10251.087119058531</v>
      </c>
      <c r="I126" s="72">
        <f t="shared" si="56"/>
        <v>8913.4448224747903</v>
      </c>
      <c r="J126" s="74">
        <f t="shared" si="57"/>
        <v>19164.531941533322</v>
      </c>
    </row>
    <row r="127" spans="3:72" ht="15.75" hidden="1" customHeight="1" x14ac:dyDescent="0.35">
      <c r="C127" s="71">
        <f t="shared" si="58"/>
        <v>19</v>
      </c>
      <c r="D127" s="72">
        <f t="shared" si="51"/>
        <v>228524.45260275117</v>
      </c>
      <c r="E127" s="72">
        <f t="shared" si="52"/>
        <v>135601.65428638193</v>
      </c>
      <c r="F127" s="73">
        <f t="shared" si="53"/>
        <v>161898.34571361807</v>
      </c>
      <c r="G127" s="72">
        <f t="shared" si="54"/>
        <v>364126.10688913311</v>
      </c>
      <c r="H127" s="72">
        <f t="shared" si="55"/>
        <v>10775.552191420546</v>
      </c>
      <c r="I127" s="72">
        <f t="shared" si="56"/>
        <v>8388.9797501127759</v>
      </c>
      <c r="J127" s="74">
        <f t="shared" si="57"/>
        <v>19164.531941533322</v>
      </c>
    </row>
    <row r="128" spans="3:72" ht="15.75" hidden="1" customHeight="1" x14ac:dyDescent="0.35">
      <c r="C128" s="71">
        <f t="shared" si="58"/>
        <v>20</v>
      </c>
      <c r="D128" s="72">
        <f t="shared" si="51"/>
        <v>236362.13465202719</v>
      </c>
      <c r="E128" s="72">
        <f t="shared" si="52"/>
        <v>146928.50417863924</v>
      </c>
      <c r="F128" s="73">
        <f t="shared" si="53"/>
        <v>150571.49582136076</v>
      </c>
      <c r="G128" s="72">
        <f t="shared" si="54"/>
        <v>383290.63883066643</v>
      </c>
      <c r="H128" s="72">
        <f t="shared" si="55"/>
        <v>11326.849892257305</v>
      </c>
      <c r="I128" s="72">
        <f t="shared" si="56"/>
        <v>7837.6820492760162</v>
      </c>
      <c r="J128" s="74">
        <f t="shared" si="57"/>
        <v>19164.531941533322</v>
      </c>
    </row>
    <row r="129" spans="3:10" ht="15.75" hidden="1" customHeight="1" x14ac:dyDescent="0.35">
      <c r="C129" s="71">
        <f t="shared" si="58"/>
        <v>21</v>
      </c>
      <c r="D129" s="72">
        <f t="shared" si="51"/>
        <v>243620.31356379381</v>
      </c>
      <c r="E129" s="72">
        <f t="shared" si="52"/>
        <v>158834.85720840594</v>
      </c>
      <c r="F129" s="73">
        <f t="shared" si="53"/>
        <v>138665.14279159406</v>
      </c>
      <c r="G129" s="72">
        <f t="shared" si="54"/>
        <v>402455.17077219975</v>
      </c>
      <c r="H129" s="72">
        <f t="shared" si="55"/>
        <v>11906.353029766702</v>
      </c>
      <c r="I129" s="72">
        <f t="shared" si="56"/>
        <v>7258.1789117666194</v>
      </c>
      <c r="J129" s="74">
        <f t="shared" si="57"/>
        <v>19164.531941533322</v>
      </c>
    </row>
    <row r="130" spans="3:10" ht="15.75" hidden="1" customHeight="1" x14ac:dyDescent="0.35">
      <c r="C130" s="71">
        <f t="shared" si="58"/>
        <v>22</v>
      </c>
      <c r="D130" s="72">
        <f t="shared" si="51"/>
        <v>250269.34085770766</v>
      </c>
      <c r="E130" s="72">
        <f t="shared" si="52"/>
        <v>171350.36185602541</v>
      </c>
      <c r="F130" s="73">
        <f t="shared" si="53"/>
        <v>126149.63814397459</v>
      </c>
      <c r="G130" s="72">
        <f t="shared" si="54"/>
        <v>421619.70271373307</v>
      </c>
      <c r="H130" s="72">
        <f t="shared" si="55"/>
        <v>12515.504647619469</v>
      </c>
      <c r="I130" s="72">
        <f t="shared" si="56"/>
        <v>6649.0272939138522</v>
      </c>
      <c r="J130" s="74">
        <f t="shared" si="57"/>
        <v>19164.531941533322</v>
      </c>
    </row>
    <row r="131" spans="3:10" ht="15.75" hidden="1" customHeight="1" x14ac:dyDescent="0.35">
      <c r="C131" s="71">
        <f t="shared" si="58"/>
        <v>23</v>
      </c>
      <c r="D131" s="72">
        <f t="shared" si="51"/>
        <v>256278.05118090165</v>
      </c>
      <c r="E131" s="72">
        <f t="shared" si="52"/>
        <v>184506.18347436475</v>
      </c>
      <c r="F131" s="73">
        <f t="shared" si="53"/>
        <v>112993.81652563525</v>
      </c>
      <c r="G131" s="72">
        <f t="shared" si="54"/>
        <v>440784.23465526639</v>
      </c>
      <c r="H131" s="72">
        <f t="shared" si="55"/>
        <v>13155.821618339338</v>
      </c>
      <c r="I131" s="72">
        <f t="shared" si="56"/>
        <v>6008.7103231939836</v>
      </c>
      <c r="J131" s="74">
        <f t="shared" si="57"/>
        <v>19164.531941533322</v>
      </c>
    </row>
    <row r="132" spans="3:10" ht="15.75" hidden="1" customHeight="1" x14ac:dyDescent="0.35">
      <c r="C132" s="71">
        <f t="shared" si="58"/>
        <v>24</v>
      </c>
      <c r="D132" s="72">
        <f t="shared" si="51"/>
        <v>261613.68470190786</v>
      </c>
      <c r="E132" s="72">
        <f t="shared" si="52"/>
        <v>198335.08189489186</v>
      </c>
      <c r="F132" s="73">
        <f t="shared" si="53"/>
        <v>99164.91810510814</v>
      </c>
      <c r="G132" s="72">
        <f t="shared" si="54"/>
        <v>459948.76659679972</v>
      </c>
      <c r="H132" s="72">
        <f t="shared" si="55"/>
        <v>13828.898420527112</v>
      </c>
      <c r="I132" s="72">
        <f t="shared" si="56"/>
        <v>5335.6335210062098</v>
      </c>
      <c r="J132" s="74">
        <f t="shared" si="57"/>
        <v>19164.531941533322</v>
      </c>
    </row>
    <row r="133" spans="3:10" ht="15.75" hidden="1" customHeight="1" x14ac:dyDescent="0.35">
      <c r="C133" s="71">
        <f t="shared" si="58"/>
        <v>25</v>
      </c>
      <c r="D133" s="72">
        <f t="shared" si="51"/>
        <v>266241.80553410621</v>
      </c>
      <c r="E133" s="72">
        <f t="shared" si="52"/>
        <v>212871.49300422685</v>
      </c>
      <c r="F133" s="73">
        <f t="shared" si="53"/>
        <v>84628.506995773147</v>
      </c>
      <c r="G133" s="72">
        <f t="shared" si="54"/>
        <v>479113.29853833304</v>
      </c>
      <c r="H133" s="72">
        <f t="shared" si="55"/>
        <v>14536.411109334993</v>
      </c>
      <c r="I133" s="72">
        <f t="shared" si="56"/>
        <v>4628.1208321983286</v>
      </c>
      <c r="J133" s="74">
        <f t="shared" si="57"/>
        <v>19164.531941533322</v>
      </c>
    </row>
    <row r="134" spans="3:10" ht="15.75" hidden="1" customHeight="1" x14ac:dyDescent="0.35">
      <c r="C134" s="71">
        <f t="shared" si="58"/>
        <v>26</v>
      </c>
      <c r="D134" s="72">
        <f t="shared" si="51"/>
        <v>270126.21598556184</v>
      </c>
      <c r="E134" s="72">
        <f t="shared" si="52"/>
        <v>228151.61449430455</v>
      </c>
      <c r="F134" s="73">
        <f t="shared" si="53"/>
        <v>69348.385505695449</v>
      </c>
      <c r="G134" s="72">
        <f t="shared" si="54"/>
        <v>498277.83047986636</v>
      </c>
      <c r="H134" s="72">
        <f t="shared" si="55"/>
        <v>15280.121490077698</v>
      </c>
      <c r="I134" s="72">
        <f t="shared" si="56"/>
        <v>3884.4104514556238</v>
      </c>
      <c r="J134" s="74">
        <f t="shared" si="57"/>
        <v>19164.531941533322</v>
      </c>
    </row>
    <row r="135" spans="3:10" ht="15.75" hidden="1" customHeight="1" x14ac:dyDescent="0.35">
      <c r="C135" s="71">
        <f t="shared" si="58"/>
        <v>27</v>
      </c>
      <c r="D135" s="72">
        <f t="shared" si="51"/>
        <v>273228.86642172164</v>
      </c>
      <c r="E135" s="72">
        <f t="shared" si="52"/>
        <v>244213.49599967807</v>
      </c>
      <c r="F135" s="73">
        <f t="shared" si="53"/>
        <v>53286.504000321926</v>
      </c>
      <c r="G135" s="72">
        <f t="shared" si="54"/>
        <v>517442.36242139968</v>
      </c>
      <c r="H135" s="72">
        <f t="shared" si="55"/>
        <v>16061.881505373523</v>
      </c>
      <c r="I135" s="72">
        <f t="shared" si="56"/>
        <v>3102.6504361597981</v>
      </c>
      <c r="J135" s="74">
        <f t="shared" si="57"/>
        <v>19164.531941533322</v>
      </c>
    </row>
    <row r="136" spans="3:10" ht="15.75" hidden="1" customHeight="1" x14ac:dyDescent="0.35">
      <c r="C136" s="71">
        <f t="shared" si="58"/>
        <v>28</v>
      </c>
      <c r="D136" s="72">
        <f t="shared" si="51"/>
        <v>275509.760516515</v>
      </c>
      <c r="E136" s="72">
        <f t="shared" si="52"/>
        <v>261097.133846418</v>
      </c>
      <c r="F136" s="73">
        <f t="shared" si="53"/>
        <v>36402.866153581985</v>
      </c>
      <c r="G136" s="72">
        <f t="shared" si="54"/>
        <v>536606.894362933</v>
      </c>
      <c r="H136" s="72">
        <f t="shared" si="55"/>
        <v>16883.637846739941</v>
      </c>
      <c r="I136" s="72">
        <f t="shared" si="56"/>
        <v>2280.8940947933806</v>
      </c>
      <c r="J136" s="74">
        <f t="shared" si="57"/>
        <v>19164.531941533322</v>
      </c>
    </row>
    <row r="137" spans="3:10" ht="15.75" hidden="1" customHeight="1" x14ac:dyDescent="0.35">
      <c r="C137" s="71">
        <f t="shared" si="58"/>
        <v>29</v>
      </c>
      <c r="D137" s="72">
        <f t="shared" si="51"/>
        <v>276926.85565592127</v>
      </c>
      <c r="E137" s="72">
        <f t="shared" si="52"/>
        <v>278844.57064854505</v>
      </c>
      <c r="F137" s="73">
        <f t="shared" si="53"/>
        <v>18655.429351454964</v>
      </c>
      <c r="G137" s="72">
        <f t="shared" si="54"/>
        <v>555771.42630446632</v>
      </c>
      <c r="H137" s="72">
        <f t="shared" si="55"/>
        <v>17747.43680212702</v>
      </c>
      <c r="I137" s="72">
        <f t="shared" si="56"/>
        <v>1417.0951394063013</v>
      </c>
      <c r="J137" s="74">
        <f t="shared" si="57"/>
        <v>19164.531941533322</v>
      </c>
    </row>
    <row r="138" spans="3:10" ht="15.75" hidden="1" customHeight="1" x14ac:dyDescent="0.35">
      <c r="C138" s="71">
        <f t="shared" si="58"/>
        <v>30</v>
      </c>
      <c r="D138" s="72">
        <f t="shared" si="51"/>
        <v>277435.95824599464</v>
      </c>
      <c r="E138" s="72">
        <f t="shared" si="52"/>
        <v>297500.00000000501</v>
      </c>
      <c r="F138" s="73">
        <f t="shared" si="53"/>
        <v>-4.9985828809440136E-9</v>
      </c>
      <c r="G138" s="72">
        <f t="shared" si="54"/>
        <v>574935.95824599965</v>
      </c>
      <c r="H138" s="72">
        <f t="shared" si="55"/>
        <v>18655.429351459963</v>
      </c>
      <c r="I138" s="72">
        <f t="shared" si="56"/>
        <v>509.10259007335844</v>
      </c>
      <c r="J138" s="74">
        <f t="shared" si="57"/>
        <v>19164.531941533322</v>
      </c>
    </row>
    <row r="139" spans="3:10" ht="15.75" hidden="1" customHeight="1" x14ac:dyDescent="0.3">
      <c r="C139" s="43"/>
      <c r="D139" s="43"/>
      <c r="E139" s="43"/>
      <c r="F139" s="43"/>
      <c r="G139" s="43"/>
      <c r="H139" s="43"/>
      <c r="I139" s="43"/>
      <c r="J139" s="43"/>
    </row>
    <row r="140" spans="3:10" ht="15.75" customHeight="1" x14ac:dyDescent="0.2"/>
    <row r="141" spans="3:10" ht="15.75" customHeight="1" x14ac:dyDescent="0.2"/>
    <row r="142" spans="3:10" ht="15.75" customHeight="1" x14ac:dyDescent="0.2"/>
    <row r="143" spans="3:10" ht="15.75" customHeight="1" x14ac:dyDescent="0.2"/>
    <row r="144" spans="3:10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</sheetData>
  <mergeCells count="15">
    <mergeCell ref="C96:E96"/>
    <mergeCell ref="C90:H90"/>
    <mergeCell ref="I90:J90"/>
    <mergeCell ref="C93:F93"/>
    <mergeCell ref="C94:E94"/>
    <mergeCell ref="C95:E95"/>
    <mergeCell ref="C103:E103"/>
    <mergeCell ref="C104:E104"/>
    <mergeCell ref="C106:I106"/>
    <mergeCell ref="C97:E97"/>
    <mergeCell ref="C98:E98"/>
    <mergeCell ref="C99:F99"/>
    <mergeCell ref="C100:E100"/>
    <mergeCell ref="C101:E101"/>
    <mergeCell ref="C102:E10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32F3E-7255-4454-BA5A-D18DB84C960B}">
  <sheetPr>
    <outlinePr summaryBelow="0" summaryRight="0"/>
  </sheetPr>
  <dimension ref="A1:CN1016"/>
  <sheetViews>
    <sheetView zoomScale="85" zoomScaleNormal="85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L14" sqref="L14"/>
    </sheetView>
  </sheetViews>
  <sheetFormatPr defaultColWidth="14.42578125" defaultRowHeight="15" customHeight="1" x14ac:dyDescent="0.2"/>
  <cols>
    <col min="1" max="1" width="4.28515625" style="75" customWidth="1"/>
    <col min="2" max="2" width="20.42578125" style="75" customWidth="1"/>
    <col min="3" max="5" width="14.42578125" style="75" customWidth="1"/>
    <col min="6" max="6" width="15.42578125" style="75" customWidth="1"/>
    <col min="7" max="8" width="14.42578125" style="75"/>
    <col min="9" max="9" width="18.140625" style="75" customWidth="1"/>
    <col min="10" max="10" width="14.42578125" style="75"/>
    <col min="11" max="11" width="15.28515625" style="75" customWidth="1"/>
    <col min="12" max="13" width="14.42578125" style="75"/>
    <col min="14" max="14" width="15" style="75" customWidth="1"/>
    <col min="15" max="16384" width="14.42578125" style="75"/>
  </cols>
  <sheetData>
    <row r="1" spans="1:92" ht="8.25" customHeight="1" x14ac:dyDescent="0.25">
      <c r="A1" s="1"/>
      <c r="B1" s="2"/>
      <c r="C1" s="1"/>
      <c r="D1" s="1"/>
      <c r="N1" s="3"/>
    </row>
    <row r="2" spans="1:92" ht="18" x14ac:dyDescent="0.25">
      <c r="A2" s="1"/>
      <c r="B2" s="4" t="s">
        <v>0</v>
      </c>
      <c r="C2" s="1"/>
      <c r="D2" s="1"/>
      <c r="E2" s="101" t="s">
        <v>1</v>
      </c>
      <c r="F2" s="5"/>
      <c r="G2" s="5"/>
      <c r="H2" s="5"/>
      <c r="I2" s="5"/>
      <c r="J2" s="5"/>
      <c r="K2" s="5"/>
      <c r="L2" s="6"/>
      <c r="N2" s="3" t="s">
        <v>2</v>
      </c>
    </row>
    <row r="3" spans="1:92" x14ac:dyDescent="0.25">
      <c r="A3" s="3"/>
      <c r="B3" s="3"/>
      <c r="C3" s="3"/>
      <c r="D3" s="3"/>
      <c r="E3" s="93" t="s">
        <v>3</v>
      </c>
      <c r="F3" s="93" t="s">
        <v>4</v>
      </c>
      <c r="G3" s="93" t="s">
        <v>5</v>
      </c>
      <c r="H3" s="93" t="s">
        <v>4</v>
      </c>
      <c r="I3" s="93" t="s">
        <v>6</v>
      </c>
      <c r="J3" s="93" t="s">
        <v>4</v>
      </c>
      <c r="K3" s="93" t="s">
        <v>7</v>
      </c>
      <c r="L3" s="93" t="s">
        <v>4</v>
      </c>
      <c r="N3" s="7" t="s">
        <v>8</v>
      </c>
    </row>
    <row r="4" spans="1:92" ht="12.75" x14ac:dyDescent="0.2">
      <c r="A4" s="8"/>
      <c r="B4" s="8"/>
      <c r="C4" s="8"/>
      <c r="D4" s="8"/>
      <c r="E4" s="94" t="s">
        <v>9</v>
      </c>
      <c r="F4" s="80">
        <v>350000</v>
      </c>
      <c r="G4" s="81" t="s">
        <v>10</v>
      </c>
      <c r="H4" s="82">
        <v>0.05</v>
      </c>
      <c r="I4" s="91" t="s">
        <v>6</v>
      </c>
      <c r="J4" s="83">
        <v>2200</v>
      </c>
      <c r="K4" s="81" t="s">
        <v>11</v>
      </c>
      <c r="L4" s="84">
        <v>0.22</v>
      </c>
      <c r="N4" s="9" t="s">
        <v>12</v>
      </c>
    </row>
    <row r="5" spans="1:92" ht="12.75" x14ac:dyDescent="0.2">
      <c r="A5" s="8"/>
      <c r="B5" s="8"/>
      <c r="C5" s="8"/>
      <c r="D5" s="8"/>
      <c r="E5" s="94" t="s">
        <v>13</v>
      </c>
      <c r="F5" s="85">
        <v>350000</v>
      </c>
      <c r="G5" s="81" t="s">
        <v>14</v>
      </c>
      <c r="H5" s="86">
        <v>30</v>
      </c>
      <c r="I5" s="91" t="s">
        <v>15</v>
      </c>
      <c r="J5" s="82">
        <v>0.04</v>
      </c>
      <c r="K5" s="81" t="s">
        <v>16</v>
      </c>
      <c r="L5" s="84">
        <v>0.33</v>
      </c>
      <c r="N5" s="10" t="s">
        <v>17</v>
      </c>
    </row>
    <row r="6" spans="1:92" ht="12.75" x14ac:dyDescent="0.2">
      <c r="A6" s="8"/>
      <c r="B6" s="8"/>
      <c r="C6" s="8"/>
      <c r="D6" s="8"/>
      <c r="E6" s="94" t="s">
        <v>18</v>
      </c>
      <c r="F6" s="87">
        <v>0</v>
      </c>
      <c r="G6" s="81" t="s">
        <v>19</v>
      </c>
      <c r="H6" s="82">
        <v>0.09</v>
      </c>
      <c r="I6" s="91" t="s">
        <v>20</v>
      </c>
      <c r="J6" s="82">
        <v>0.13</v>
      </c>
      <c r="K6" s="88"/>
      <c r="L6" s="89"/>
      <c r="N6" s="11" t="s">
        <v>21</v>
      </c>
    </row>
    <row r="7" spans="1:92" ht="12.75" x14ac:dyDescent="0.2">
      <c r="A7" s="8"/>
      <c r="B7" s="8"/>
      <c r="C7" s="8"/>
      <c r="D7" s="8"/>
      <c r="E7" s="94" t="s">
        <v>22</v>
      </c>
      <c r="F7" s="90">
        <f>F5*(1-F6)</f>
        <v>350000</v>
      </c>
      <c r="G7" s="81" t="s">
        <v>23</v>
      </c>
      <c r="H7" s="90">
        <f>'Property 3'!F100</f>
        <v>1597.0443284611101</v>
      </c>
      <c r="I7" s="95" t="s">
        <v>24</v>
      </c>
      <c r="J7" s="82">
        <v>0.04</v>
      </c>
      <c r="K7" s="88"/>
      <c r="L7" s="89"/>
    </row>
    <row r="8" spans="1:92" ht="12.75" x14ac:dyDescent="0.2">
      <c r="A8" s="8"/>
      <c r="B8" s="8"/>
      <c r="C8" s="8"/>
      <c r="D8" s="8"/>
      <c r="E8" s="94" t="s">
        <v>25</v>
      </c>
      <c r="F8" s="87">
        <v>0.15</v>
      </c>
      <c r="G8" s="81" t="s">
        <v>26</v>
      </c>
      <c r="H8" s="90">
        <f>H7*H6</f>
        <v>143.7339895614999</v>
      </c>
      <c r="I8" s="91" t="s">
        <v>27</v>
      </c>
      <c r="J8" s="82">
        <v>0.05</v>
      </c>
      <c r="K8" s="88"/>
      <c r="L8" s="89"/>
    </row>
    <row r="9" spans="1:92" ht="12.75" x14ac:dyDescent="0.2">
      <c r="A9" s="8"/>
      <c r="B9" s="8"/>
      <c r="C9" s="8"/>
      <c r="D9" s="8"/>
      <c r="E9" s="94" t="s">
        <v>28</v>
      </c>
      <c r="F9" s="90">
        <f>F5*F8</f>
        <v>52500</v>
      </c>
      <c r="G9" s="81" t="s">
        <v>29</v>
      </c>
      <c r="H9" s="90">
        <f>H7+H8</f>
        <v>1740.7783180226099</v>
      </c>
      <c r="I9" s="96"/>
      <c r="J9" s="89"/>
      <c r="K9" s="88"/>
      <c r="L9" s="89"/>
    </row>
    <row r="10" spans="1:92" ht="12.75" x14ac:dyDescent="0.2">
      <c r="E10" s="94" t="s">
        <v>30</v>
      </c>
      <c r="F10" s="90">
        <f>F7-F9</f>
        <v>297500</v>
      </c>
      <c r="G10" s="81" t="s">
        <v>31</v>
      </c>
      <c r="H10" s="82">
        <v>0.04</v>
      </c>
      <c r="I10" s="96"/>
      <c r="J10" s="89"/>
      <c r="K10" s="88"/>
      <c r="L10" s="89"/>
    </row>
    <row r="11" spans="1:92" ht="12.75" x14ac:dyDescent="0.2">
      <c r="E11" s="91"/>
      <c r="F11" s="89"/>
      <c r="G11" s="92" t="s">
        <v>32</v>
      </c>
      <c r="H11" s="82">
        <v>0.05</v>
      </c>
      <c r="I11" s="97"/>
      <c r="J11" s="89"/>
      <c r="K11" s="88"/>
      <c r="L11" s="89"/>
    </row>
    <row r="12" spans="1:92" ht="15.75" x14ac:dyDescent="0.25">
      <c r="E12" s="100" t="s">
        <v>99</v>
      </c>
      <c r="F12" s="76"/>
      <c r="G12" s="76"/>
      <c r="H12" s="76"/>
      <c r="I12" s="76"/>
      <c r="J12" s="76"/>
      <c r="K12" s="76"/>
      <c r="L12" s="79"/>
    </row>
    <row r="13" spans="1:92" x14ac:dyDescent="0.25">
      <c r="E13" s="15" t="s">
        <v>33</v>
      </c>
      <c r="F13" s="13">
        <f>C30</f>
        <v>758.66018372868075</v>
      </c>
      <c r="G13" s="15" t="s">
        <v>34</v>
      </c>
      <c r="H13" s="13">
        <f>C37</f>
        <v>4389.2119030632894</v>
      </c>
      <c r="I13" s="15" t="s">
        <v>32</v>
      </c>
      <c r="J13" s="14">
        <f>C46</f>
        <v>17500</v>
      </c>
      <c r="K13" s="77" t="s">
        <v>35</v>
      </c>
      <c r="L13" s="78">
        <f>C60</f>
        <v>6261.068140905767</v>
      </c>
    </row>
    <row r="14" spans="1:92" x14ac:dyDescent="0.25">
      <c r="E14" s="15" t="s">
        <v>36</v>
      </c>
      <c r="F14" s="16">
        <f>((J4-(H8+C27))*12)/F4</f>
        <v>6.069483464360572E-2</v>
      </c>
      <c r="G14" s="15" t="s">
        <v>37</v>
      </c>
      <c r="H14" s="17">
        <f>((J4-(H8+C27))*12)/(D109*(1-L4)+E109)</f>
        <v>1.3348776846744106</v>
      </c>
      <c r="I14" s="12"/>
      <c r="J14" s="18"/>
      <c r="K14" s="77" t="s">
        <v>98</v>
      </c>
      <c r="L14" s="102">
        <v>0.48399999999999999</v>
      </c>
    </row>
    <row r="15" spans="1:92" ht="4.5" customHeight="1" x14ac:dyDescent="0.2">
      <c r="A15" s="19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92" ht="12.75" x14ac:dyDescent="0.2">
      <c r="A16" s="19"/>
      <c r="B16" s="21" t="s">
        <v>38</v>
      </c>
      <c r="C16" s="22">
        <v>1</v>
      </c>
      <c r="D16" s="22">
        <v>2</v>
      </c>
      <c r="E16" s="22">
        <v>3</v>
      </c>
      <c r="F16" s="22">
        <v>4</v>
      </c>
      <c r="G16" s="22">
        <v>5</v>
      </c>
      <c r="H16" s="22">
        <v>6</v>
      </c>
      <c r="I16" s="22">
        <v>7</v>
      </c>
      <c r="J16" s="22">
        <v>8</v>
      </c>
      <c r="K16" s="22">
        <v>9</v>
      </c>
      <c r="L16" s="22">
        <v>10</v>
      </c>
      <c r="M16" s="22">
        <v>11</v>
      </c>
      <c r="N16" s="22">
        <v>12</v>
      </c>
      <c r="O16" s="22">
        <v>13</v>
      </c>
      <c r="P16" s="22">
        <v>14</v>
      </c>
      <c r="Q16" s="22">
        <v>15</v>
      </c>
      <c r="R16" s="22">
        <v>16</v>
      </c>
      <c r="S16" s="22">
        <v>17</v>
      </c>
      <c r="T16" s="22">
        <v>18</v>
      </c>
      <c r="U16" s="22">
        <v>19</v>
      </c>
      <c r="V16" s="22">
        <v>20</v>
      </c>
      <c r="W16" s="22">
        <v>21</v>
      </c>
      <c r="X16" s="22">
        <v>22</v>
      </c>
      <c r="Y16" s="22">
        <v>23</v>
      </c>
      <c r="Z16" s="22">
        <v>24</v>
      </c>
      <c r="AA16" s="22">
        <v>25</v>
      </c>
      <c r="AB16" s="22">
        <v>26</v>
      </c>
      <c r="AC16" s="22">
        <v>27</v>
      </c>
      <c r="AD16" s="22">
        <v>28</v>
      </c>
      <c r="AE16" s="22">
        <v>29</v>
      </c>
      <c r="AF16" s="22">
        <v>30</v>
      </c>
      <c r="AG16" s="22">
        <v>31</v>
      </c>
      <c r="AH16" s="22">
        <v>32</v>
      </c>
      <c r="AI16" s="22">
        <v>33</v>
      </c>
      <c r="AJ16" s="22">
        <v>34</v>
      </c>
      <c r="AK16" s="22">
        <v>35</v>
      </c>
      <c r="AL16" s="22">
        <v>36</v>
      </c>
      <c r="AM16" s="22">
        <v>37</v>
      </c>
      <c r="AN16" s="22">
        <v>38</v>
      </c>
      <c r="AO16" s="22">
        <v>39</v>
      </c>
      <c r="AP16" s="22">
        <v>40</v>
      </c>
      <c r="AQ16" s="22">
        <v>41</v>
      </c>
      <c r="AR16" s="22">
        <v>42</v>
      </c>
      <c r="AS16" s="22">
        <v>43</v>
      </c>
      <c r="AT16" s="22">
        <v>44</v>
      </c>
      <c r="AU16" s="22">
        <v>45</v>
      </c>
      <c r="AV16" s="22">
        <v>46</v>
      </c>
      <c r="AW16" s="22">
        <v>47</v>
      </c>
      <c r="AX16" s="22">
        <v>48</v>
      </c>
      <c r="AY16" s="22">
        <v>49</v>
      </c>
      <c r="AZ16" s="22">
        <v>50</v>
      </c>
      <c r="BA16" s="22">
        <v>51</v>
      </c>
      <c r="BB16" s="22">
        <v>52</v>
      </c>
      <c r="BC16" s="22">
        <v>53</v>
      </c>
      <c r="BD16" s="22">
        <v>54</v>
      </c>
      <c r="BE16" s="22">
        <v>55</v>
      </c>
      <c r="BF16" s="22">
        <v>56</v>
      </c>
      <c r="BG16" s="22">
        <v>57</v>
      </c>
      <c r="BH16" s="22">
        <v>58</v>
      </c>
      <c r="BI16" s="22">
        <v>59</v>
      </c>
      <c r="BJ16" s="22">
        <v>60</v>
      </c>
      <c r="BK16" s="22">
        <v>61</v>
      </c>
      <c r="BL16" s="22">
        <v>62</v>
      </c>
      <c r="BM16" s="22">
        <v>63</v>
      </c>
      <c r="BN16" s="22">
        <v>64</v>
      </c>
      <c r="BO16" s="22">
        <v>65</v>
      </c>
      <c r="BP16" s="22">
        <v>66</v>
      </c>
      <c r="BQ16" s="22">
        <v>67</v>
      </c>
      <c r="BR16" s="22">
        <v>68</v>
      </c>
      <c r="BS16" s="22">
        <v>69</v>
      </c>
      <c r="BT16" s="22">
        <v>70</v>
      </c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</row>
    <row r="17" spans="1:72" ht="12.75" x14ac:dyDescent="0.2">
      <c r="A17" s="8"/>
      <c r="B17" s="24" t="s">
        <v>39</v>
      </c>
      <c r="C17" s="98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</row>
    <row r="18" spans="1:72" ht="12.75" x14ac:dyDescent="0.2">
      <c r="A18" s="8"/>
      <c r="B18" s="8" t="s">
        <v>40</v>
      </c>
      <c r="C18" s="25">
        <f>'Property 3'!J109</f>
        <v>19164.531941533322</v>
      </c>
      <c r="D18" s="25">
        <f>'Property 3'!J110</f>
        <v>19164.531941533322</v>
      </c>
      <c r="E18" s="25">
        <f>'Property 3'!J111</f>
        <v>19164.531941533322</v>
      </c>
      <c r="F18" s="25">
        <f>'Property 3'!J112</f>
        <v>19164.531941533322</v>
      </c>
      <c r="G18" s="25">
        <f>'Property 3'!J113</f>
        <v>19164.531941533322</v>
      </c>
      <c r="H18" s="25">
        <f>'Property 3'!J114</f>
        <v>19164.531941533322</v>
      </c>
      <c r="I18" s="25">
        <f>'Property 3'!J115</f>
        <v>19164.531941533322</v>
      </c>
      <c r="J18" s="25">
        <f>'Property 3'!J116</f>
        <v>19164.531941533322</v>
      </c>
      <c r="K18" s="25">
        <f>'Property 3'!J117</f>
        <v>19164.531941533322</v>
      </c>
      <c r="L18" s="25">
        <f>'Property 3'!J118</f>
        <v>19164.531941533322</v>
      </c>
      <c r="M18" s="25">
        <f>'Property 3'!J119</f>
        <v>19164.531941533322</v>
      </c>
      <c r="N18" s="25">
        <f>'Property 3'!J120</f>
        <v>19164.531941533322</v>
      </c>
      <c r="O18" s="25">
        <f>'Property 3'!J121</f>
        <v>19164.531941533322</v>
      </c>
      <c r="P18" s="25">
        <f>'Property 3'!J122</f>
        <v>19164.531941533322</v>
      </c>
      <c r="Q18" s="25">
        <f>'Property 3'!J123</f>
        <v>19164.531941533322</v>
      </c>
      <c r="R18" s="25">
        <f>'Property 3'!J124</f>
        <v>19164.531941533322</v>
      </c>
      <c r="S18" s="25">
        <f>'Property 3'!J125</f>
        <v>19164.531941533322</v>
      </c>
      <c r="T18" s="25">
        <f>'Property 3'!J126</f>
        <v>19164.531941533322</v>
      </c>
      <c r="U18" s="25">
        <f>'Property 3'!J127</f>
        <v>19164.531941533322</v>
      </c>
      <c r="V18" s="25">
        <f>'Property 3'!J128</f>
        <v>19164.531941533322</v>
      </c>
      <c r="W18" s="25">
        <f>'Property 3'!J129</f>
        <v>19164.531941533322</v>
      </c>
      <c r="X18" s="25">
        <f>'Property 3'!J130</f>
        <v>19164.531941533322</v>
      </c>
      <c r="Y18" s="25">
        <f>'Property 3'!J131</f>
        <v>19164.531941533322</v>
      </c>
      <c r="Z18" s="25">
        <f>'Property 3'!J132</f>
        <v>19164.531941533322</v>
      </c>
      <c r="AA18" s="25">
        <f>'Property 3'!J133</f>
        <v>19164.531941533322</v>
      </c>
      <c r="AB18" s="25">
        <f>'Property 3'!J134</f>
        <v>19164.531941533322</v>
      </c>
      <c r="AC18" s="25">
        <f>'Property 3'!J135</f>
        <v>19164.531941533322</v>
      </c>
      <c r="AD18" s="25">
        <f>'Property 3'!J136</f>
        <v>19164.531941533322</v>
      </c>
      <c r="AE18" s="25">
        <f>'Property 3'!J137</f>
        <v>19164.531941533322</v>
      </c>
      <c r="AF18" s="25">
        <f>'Property 3'!J138</f>
        <v>19164.531941533322</v>
      </c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</row>
    <row r="19" spans="1:72" ht="12.75" x14ac:dyDescent="0.2">
      <c r="A19" s="8"/>
      <c r="B19" s="8" t="s">
        <v>41</v>
      </c>
      <c r="C19" s="25">
        <f>(H8*12)</f>
        <v>1724.8078747379986</v>
      </c>
      <c r="D19" s="25">
        <f t="shared" ref="D19:AI19" si="0">C19*(1+$H10)</f>
        <v>1793.8001897275187</v>
      </c>
      <c r="E19" s="25">
        <f t="shared" si="0"/>
        <v>1865.5521973166196</v>
      </c>
      <c r="F19" s="25">
        <f t="shared" si="0"/>
        <v>1940.1742852092846</v>
      </c>
      <c r="G19" s="25">
        <f t="shared" si="0"/>
        <v>2017.781256617656</v>
      </c>
      <c r="H19" s="25">
        <f t="shared" si="0"/>
        <v>2098.4925068823622</v>
      </c>
      <c r="I19" s="25">
        <f t="shared" si="0"/>
        <v>2182.4322071576566</v>
      </c>
      <c r="J19" s="25">
        <f t="shared" si="0"/>
        <v>2269.7294954439631</v>
      </c>
      <c r="K19" s="25">
        <f t="shared" si="0"/>
        <v>2360.5186752617215</v>
      </c>
      <c r="L19" s="25">
        <f t="shared" si="0"/>
        <v>2454.9394222721903</v>
      </c>
      <c r="M19" s="25">
        <f t="shared" si="0"/>
        <v>2553.1369991630781</v>
      </c>
      <c r="N19" s="25">
        <f t="shared" si="0"/>
        <v>2655.2624791296012</v>
      </c>
      <c r="O19" s="25">
        <f t="shared" si="0"/>
        <v>2761.4729782947852</v>
      </c>
      <c r="P19" s="25">
        <f t="shared" si="0"/>
        <v>2871.9318974265766</v>
      </c>
      <c r="Q19" s="25">
        <f t="shared" si="0"/>
        <v>2986.8091733236397</v>
      </c>
      <c r="R19" s="25">
        <f t="shared" si="0"/>
        <v>3106.2815402565852</v>
      </c>
      <c r="S19" s="25">
        <f t="shared" si="0"/>
        <v>3230.5328018668488</v>
      </c>
      <c r="T19" s="25">
        <f t="shared" si="0"/>
        <v>3359.754113941523</v>
      </c>
      <c r="U19" s="25">
        <f t="shared" si="0"/>
        <v>3494.1442784991841</v>
      </c>
      <c r="V19" s="25">
        <f t="shared" si="0"/>
        <v>3633.9100496391516</v>
      </c>
      <c r="W19" s="25">
        <f t="shared" si="0"/>
        <v>3779.2664516247178</v>
      </c>
      <c r="X19" s="25">
        <f t="shared" si="0"/>
        <v>3930.4371096897066</v>
      </c>
      <c r="Y19" s="25">
        <f t="shared" si="0"/>
        <v>4087.6545940772949</v>
      </c>
      <c r="Z19" s="25">
        <f t="shared" si="0"/>
        <v>4251.1607778403868</v>
      </c>
      <c r="AA19" s="25">
        <f t="shared" si="0"/>
        <v>4421.2072089540025</v>
      </c>
      <c r="AB19" s="25">
        <f t="shared" si="0"/>
        <v>4598.0554973121625</v>
      </c>
      <c r="AC19" s="25">
        <f t="shared" si="0"/>
        <v>4781.9777172046488</v>
      </c>
      <c r="AD19" s="25">
        <f t="shared" si="0"/>
        <v>4973.256825892835</v>
      </c>
      <c r="AE19" s="25">
        <f t="shared" si="0"/>
        <v>5172.1870989285489</v>
      </c>
      <c r="AF19" s="25">
        <f t="shared" si="0"/>
        <v>5379.0745828856907</v>
      </c>
      <c r="AG19" s="25">
        <f t="shared" si="0"/>
        <v>5594.2375662011182</v>
      </c>
      <c r="AH19" s="25">
        <f t="shared" si="0"/>
        <v>5818.0070688491633</v>
      </c>
      <c r="AI19" s="25">
        <f t="shared" si="0"/>
        <v>6050.72735160313</v>
      </c>
      <c r="AJ19" s="25">
        <f t="shared" ref="AJ19:BT19" si="1">AI19*(1+$H10)</f>
        <v>6292.7564456672553</v>
      </c>
      <c r="AK19" s="25">
        <f t="shared" si="1"/>
        <v>6544.4667034939457</v>
      </c>
      <c r="AL19" s="25">
        <f t="shared" si="1"/>
        <v>6806.2453716337041</v>
      </c>
      <c r="AM19" s="25">
        <f t="shared" si="1"/>
        <v>7078.4951864990526</v>
      </c>
      <c r="AN19" s="25">
        <f t="shared" si="1"/>
        <v>7361.6349939590145</v>
      </c>
      <c r="AO19" s="25">
        <f t="shared" si="1"/>
        <v>7656.1003937173755</v>
      </c>
      <c r="AP19" s="25">
        <f t="shared" si="1"/>
        <v>7962.3444094660708</v>
      </c>
      <c r="AQ19" s="25">
        <f t="shared" si="1"/>
        <v>8280.8381858447137</v>
      </c>
      <c r="AR19" s="25">
        <f t="shared" si="1"/>
        <v>8612.071713278503</v>
      </c>
      <c r="AS19" s="25">
        <f t="shared" si="1"/>
        <v>8956.5545818096434</v>
      </c>
      <c r="AT19" s="25">
        <f t="shared" si="1"/>
        <v>9314.8167650820287</v>
      </c>
      <c r="AU19" s="25">
        <f t="shared" si="1"/>
        <v>9687.4094356853111</v>
      </c>
      <c r="AV19" s="25">
        <f t="shared" si="1"/>
        <v>10074.905813112724</v>
      </c>
      <c r="AW19" s="25">
        <f t="shared" si="1"/>
        <v>10477.902045637233</v>
      </c>
      <c r="AX19" s="25">
        <f t="shared" si="1"/>
        <v>10897.018127462723</v>
      </c>
      <c r="AY19" s="25">
        <f t="shared" si="1"/>
        <v>11332.898852561233</v>
      </c>
      <c r="AZ19" s="25">
        <f t="shared" si="1"/>
        <v>11786.214806663684</v>
      </c>
      <c r="BA19" s="25">
        <f t="shared" si="1"/>
        <v>12257.663398930232</v>
      </c>
      <c r="BB19" s="25">
        <f t="shared" si="1"/>
        <v>12747.969934887442</v>
      </c>
      <c r="BC19" s="25">
        <f t="shared" si="1"/>
        <v>13257.88873228294</v>
      </c>
      <c r="BD19" s="25">
        <f t="shared" si="1"/>
        <v>13788.204281574257</v>
      </c>
      <c r="BE19" s="25">
        <f t="shared" si="1"/>
        <v>14339.732452837228</v>
      </c>
      <c r="BF19" s="25">
        <f t="shared" si="1"/>
        <v>14913.321750950718</v>
      </c>
      <c r="BG19" s="25">
        <f t="shared" si="1"/>
        <v>15509.854620988746</v>
      </c>
      <c r="BH19" s="25">
        <f t="shared" si="1"/>
        <v>16130.248805828296</v>
      </c>
      <c r="BI19" s="25">
        <f t="shared" si="1"/>
        <v>16775.458758061428</v>
      </c>
      <c r="BJ19" s="25">
        <f t="shared" si="1"/>
        <v>17446.477108383886</v>
      </c>
      <c r="BK19" s="25">
        <f t="shared" si="1"/>
        <v>18144.336192719242</v>
      </c>
      <c r="BL19" s="25">
        <f t="shared" si="1"/>
        <v>18870.109640428011</v>
      </c>
      <c r="BM19" s="25">
        <f t="shared" si="1"/>
        <v>19624.914026045131</v>
      </c>
      <c r="BN19" s="25">
        <f t="shared" si="1"/>
        <v>20409.910587086939</v>
      </c>
      <c r="BO19" s="25">
        <f t="shared" si="1"/>
        <v>21226.307010570417</v>
      </c>
      <c r="BP19" s="25">
        <f t="shared" si="1"/>
        <v>22075.359290993234</v>
      </c>
      <c r="BQ19" s="25">
        <f t="shared" si="1"/>
        <v>22958.373662632963</v>
      </c>
      <c r="BR19" s="25">
        <f t="shared" si="1"/>
        <v>23876.708609138281</v>
      </c>
      <c r="BS19" s="25">
        <f t="shared" si="1"/>
        <v>24831.776953503813</v>
      </c>
      <c r="BT19" s="25">
        <f t="shared" si="1"/>
        <v>25825.048031643968</v>
      </c>
    </row>
    <row r="20" spans="1:72" ht="12.75" x14ac:dyDescent="0.2">
      <c r="A20" s="8"/>
      <c r="B20" s="8" t="s">
        <v>42</v>
      </c>
      <c r="C20" s="25">
        <f t="shared" ref="C20:AF20" si="2">C18+C19</f>
        <v>20889.33981627132</v>
      </c>
      <c r="D20" s="25">
        <f t="shared" si="2"/>
        <v>20958.332131260839</v>
      </c>
      <c r="E20" s="25">
        <f t="shared" si="2"/>
        <v>21030.084138849939</v>
      </c>
      <c r="F20" s="25">
        <f t="shared" si="2"/>
        <v>21104.706226742604</v>
      </c>
      <c r="G20" s="25">
        <f t="shared" si="2"/>
        <v>21182.313198150976</v>
      </c>
      <c r="H20" s="25">
        <f t="shared" si="2"/>
        <v>21263.024448415683</v>
      </c>
      <c r="I20" s="25">
        <f t="shared" si="2"/>
        <v>21346.964148690979</v>
      </c>
      <c r="J20" s="25">
        <f t="shared" si="2"/>
        <v>21434.261436977285</v>
      </c>
      <c r="K20" s="25">
        <f t="shared" si="2"/>
        <v>21525.050616795044</v>
      </c>
      <c r="L20" s="25">
        <f t="shared" si="2"/>
        <v>21619.471363805511</v>
      </c>
      <c r="M20" s="25">
        <f t="shared" si="2"/>
        <v>21717.6689406964</v>
      </c>
      <c r="N20" s="25">
        <f t="shared" si="2"/>
        <v>21819.794420662922</v>
      </c>
      <c r="O20" s="25">
        <f t="shared" si="2"/>
        <v>21926.004919828105</v>
      </c>
      <c r="P20" s="25">
        <f t="shared" si="2"/>
        <v>22036.463838959899</v>
      </c>
      <c r="Q20" s="25">
        <f t="shared" si="2"/>
        <v>22151.341114856961</v>
      </c>
      <c r="R20" s="25">
        <f t="shared" si="2"/>
        <v>22270.813481789908</v>
      </c>
      <c r="S20" s="25">
        <f t="shared" si="2"/>
        <v>22395.064743400169</v>
      </c>
      <c r="T20" s="25">
        <f t="shared" si="2"/>
        <v>22524.286055474844</v>
      </c>
      <c r="U20" s="25">
        <f t="shared" si="2"/>
        <v>22658.676220032507</v>
      </c>
      <c r="V20" s="25">
        <f t="shared" si="2"/>
        <v>22798.441991172473</v>
      </c>
      <c r="W20" s="25">
        <f t="shared" si="2"/>
        <v>22943.798393158038</v>
      </c>
      <c r="X20" s="25">
        <f t="shared" si="2"/>
        <v>23094.96905122303</v>
      </c>
      <c r="Y20" s="25">
        <f t="shared" si="2"/>
        <v>23252.186535610617</v>
      </c>
      <c r="Z20" s="25">
        <f t="shared" si="2"/>
        <v>23415.692719373706</v>
      </c>
      <c r="AA20" s="25">
        <f t="shared" si="2"/>
        <v>23585.739150487323</v>
      </c>
      <c r="AB20" s="25">
        <f t="shared" si="2"/>
        <v>23762.587438845483</v>
      </c>
      <c r="AC20" s="25">
        <f t="shared" si="2"/>
        <v>23946.50965873797</v>
      </c>
      <c r="AD20" s="25">
        <f t="shared" si="2"/>
        <v>24137.788767426158</v>
      </c>
      <c r="AE20" s="25">
        <f t="shared" si="2"/>
        <v>24336.71904046187</v>
      </c>
      <c r="AF20" s="25">
        <f t="shared" si="2"/>
        <v>24543.60652441901</v>
      </c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</row>
    <row r="21" spans="1:72" ht="12.75" x14ac:dyDescent="0.2">
      <c r="A21" s="8"/>
      <c r="B21" s="8" t="s">
        <v>43</v>
      </c>
      <c r="C21" s="25">
        <f t="shared" ref="C21:BT21" si="3">(C18+C19)/12</f>
        <v>1740.7783180226099</v>
      </c>
      <c r="D21" s="25">
        <f t="shared" si="3"/>
        <v>1746.5276776050698</v>
      </c>
      <c r="E21" s="25">
        <f t="shared" si="3"/>
        <v>1752.5070115708284</v>
      </c>
      <c r="F21" s="25">
        <f t="shared" si="3"/>
        <v>1758.725518895217</v>
      </c>
      <c r="G21" s="25">
        <f t="shared" si="3"/>
        <v>1765.1927665125813</v>
      </c>
      <c r="H21" s="25">
        <f t="shared" si="3"/>
        <v>1771.9187040346403</v>
      </c>
      <c r="I21" s="25">
        <f t="shared" si="3"/>
        <v>1778.9136790575815</v>
      </c>
      <c r="J21" s="25">
        <f t="shared" si="3"/>
        <v>1786.1884530814405</v>
      </c>
      <c r="K21" s="25">
        <f t="shared" si="3"/>
        <v>1793.7542180662538</v>
      </c>
      <c r="L21" s="25">
        <f t="shared" si="3"/>
        <v>1801.6226136504592</v>
      </c>
      <c r="M21" s="25">
        <f t="shared" si="3"/>
        <v>1809.8057450580334</v>
      </c>
      <c r="N21" s="25">
        <f t="shared" si="3"/>
        <v>1818.3162017219101</v>
      </c>
      <c r="O21" s="25">
        <f t="shared" si="3"/>
        <v>1827.1670766523421</v>
      </c>
      <c r="P21" s="25">
        <f t="shared" si="3"/>
        <v>1836.3719865799915</v>
      </c>
      <c r="Q21" s="25">
        <f t="shared" si="3"/>
        <v>1845.9450929047468</v>
      </c>
      <c r="R21" s="25">
        <f t="shared" si="3"/>
        <v>1855.9011234824923</v>
      </c>
      <c r="S21" s="25">
        <f t="shared" si="3"/>
        <v>1866.2553952833475</v>
      </c>
      <c r="T21" s="25">
        <f t="shared" si="3"/>
        <v>1877.023837956237</v>
      </c>
      <c r="U21" s="25">
        <f t="shared" si="3"/>
        <v>1888.2230183360423</v>
      </c>
      <c r="V21" s="25">
        <f t="shared" si="3"/>
        <v>1899.8701659310393</v>
      </c>
      <c r="W21" s="25">
        <f t="shared" si="3"/>
        <v>1911.9831994298365</v>
      </c>
      <c r="X21" s="25">
        <f t="shared" si="3"/>
        <v>1924.5807542685859</v>
      </c>
      <c r="Y21" s="25">
        <f t="shared" si="3"/>
        <v>1937.6822113008848</v>
      </c>
      <c r="Z21" s="25">
        <f t="shared" si="3"/>
        <v>1951.3077266144755</v>
      </c>
      <c r="AA21" s="25">
        <f t="shared" si="3"/>
        <v>1965.4782625406103</v>
      </c>
      <c r="AB21" s="25">
        <f t="shared" si="3"/>
        <v>1980.2156199037902</v>
      </c>
      <c r="AC21" s="25">
        <f t="shared" si="3"/>
        <v>1995.5424715614975</v>
      </c>
      <c r="AD21" s="25">
        <f t="shared" si="3"/>
        <v>2011.4823972855131</v>
      </c>
      <c r="AE21" s="25">
        <f t="shared" si="3"/>
        <v>2028.0599200384893</v>
      </c>
      <c r="AF21" s="25">
        <f t="shared" si="3"/>
        <v>2045.3005437015843</v>
      </c>
      <c r="AG21" s="25">
        <f t="shared" si="3"/>
        <v>466.18646385009316</v>
      </c>
      <c r="AH21" s="25">
        <f t="shared" si="3"/>
        <v>484.83392240409694</v>
      </c>
      <c r="AI21" s="25">
        <f t="shared" si="3"/>
        <v>504.22727930026082</v>
      </c>
      <c r="AJ21" s="25">
        <f t="shared" si="3"/>
        <v>524.39637047227131</v>
      </c>
      <c r="AK21" s="25">
        <f t="shared" si="3"/>
        <v>545.37222529116218</v>
      </c>
      <c r="AL21" s="25">
        <f t="shared" si="3"/>
        <v>567.18711430280871</v>
      </c>
      <c r="AM21" s="25">
        <f t="shared" si="3"/>
        <v>589.87459887492105</v>
      </c>
      <c r="AN21" s="25">
        <f t="shared" si="3"/>
        <v>613.46958282991784</v>
      </c>
      <c r="AO21" s="25">
        <f t="shared" si="3"/>
        <v>638.00836614311459</v>
      </c>
      <c r="AP21" s="25">
        <f t="shared" si="3"/>
        <v>663.52870078883927</v>
      </c>
      <c r="AQ21" s="25">
        <f t="shared" si="3"/>
        <v>690.06984882039285</v>
      </c>
      <c r="AR21" s="25">
        <f t="shared" si="3"/>
        <v>717.67264277320862</v>
      </c>
      <c r="AS21" s="25">
        <f t="shared" si="3"/>
        <v>746.37954848413699</v>
      </c>
      <c r="AT21" s="25">
        <f t="shared" si="3"/>
        <v>776.23473042350236</v>
      </c>
      <c r="AU21" s="25">
        <f t="shared" si="3"/>
        <v>807.28411964044255</v>
      </c>
      <c r="AV21" s="25">
        <f t="shared" si="3"/>
        <v>839.57548442606037</v>
      </c>
      <c r="AW21" s="25">
        <f t="shared" si="3"/>
        <v>873.15850380310269</v>
      </c>
      <c r="AX21" s="25">
        <f t="shared" si="3"/>
        <v>908.08484395522692</v>
      </c>
      <c r="AY21" s="25">
        <f t="shared" si="3"/>
        <v>944.40823771343605</v>
      </c>
      <c r="AZ21" s="25">
        <f t="shared" si="3"/>
        <v>982.18456722197368</v>
      </c>
      <c r="BA21" s="25">
        <f t="shared" si="3"/>
        <v>1021.4719499108527</v>
      </c>
      <c r="BB21" s="25">
        <f t="shared" si="3"/>
        <v>1062.3308279072869</v>
      </c>
      <c r="BC21" s="25">
        <f t="shared" si="3"/>
        <v>1104.8240610235782</v>
      </c>
      <c r="BD21" s="25">
        <f t="shared" si="3"/>
        <v>1149.0170234645213</v>
      </c>
      <c r="BE21" s="25">
        <f t="shared" si="3"/>
        <v>1194.9777044031023</v>
      </c>
      <c r="BF21" s="25">
        <f t="shared" si="3"/>
        <v>1242.7768125792265</v>
      </c>
      <c r="BG21" s="25">
        <f t="shared" si="3"/>
        <v>1292.4878850823955</v>
      </c>
      <c r="BH21" s="25">
        <f t="shared" si="3"/>
        <v>1344.1874004856913</v>
      </c>
      <c r="BI21" s="25">
        <f t="shared" si="3"/>
        <v>1397.954896505119</v>
      </c>
      <c r="BJ21" s="25">
        <f t="shared" si="3"/>
        <v>1453.8730923653238</v>
      </c>
      <c r="BK21" s="25">
        <f t="shared" si="3"/>
        <v>1512.0280160599368</v>
      </c>
      <c r="BL21" s="25">
        <f t="shared" si="3"/>
        <v>1572.5091367023342</v>
      </c>
      <c r="BM21" s="25">
        <f t="shared" si="3"/>
        <v>1635.4095021704277</v>
      </c>
      <c r="BN21" s="25">
        <f t="shared" si="3"/>
        <v>1700.825882257245</v>
      </c>
      <c r="BO21" s="25">
        <f t="shared" si="3"/>
        <v>1768.8589175475347</v>
      </c>
      <c r="BP21" s="25">
        <f t="shared" si="3"/>
        <v>1839.6132742494362</v>
      </c>
      <c r="BQ21" s="25">
        <f t="shared" si="3"/>
        <v>1913.1978052194136</v>
      </c>
      <c r="BR21" s="25">
        <f t="shared" si="3"/>
        <v>1989.7257174281901</v>
      </c>
      <c r="BS21" s="25">
        <f t="shared" si="3"/>
        <v>2069.3147461253179</v>
      </c>
      <c r="BT21" s="25">
        <f t="shared" si="3"/>
        <v>2152.0873359703305</v>
      </c>
    </row>
    <row r="22" spans="1:72" ht="12.75" x14ac:dyDescent="0.2">
      <c r="A22" s="8"/>
      <c r="B22" s="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</row>
    <row r="23" spans="1:72" ht="15.75" customHeight="1" x14ac:dyDescent="0.2">
      <c r="A23" s="8"/>
      <c r="B23" s="8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</row>
    <row r="24" spans="1:72" ht="15.75" customHeight="1" x14ac:dyDescent="0.2">
      <c r="A24" s="19"/>
      <c r="B24" s="21" t="s">
        <v>44</v>
      </c>
      <c r="C24" s="99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</row>
    <row r="25" spans="1:72" ht="15.75" customHeight="1" x14ac:dyDescent="0.2">
      <c r="A25" s="8"/>
      <c r="B25" s="8" t="s">
        <v>45</v>
      </c>
      <c r="C25" s="25">
        <f>J4</f>
        <v>2200</v>
      </c>
      <c r="D25" s="25">
        <f t="shared" ref="D25:AI25" si="4">C25*(1+$J5)</f>
        <v>2288</v>
      </c>
      <c r="E25" s="25">
        <f t="shared" si="4"/>
        <v>2379.52</v>
      </c>
      <c r="F25" s="25">
        <f t="shared" si="4"/>
        <v>2474.7008000000001</v>
      </c>
      <c r="G25" s="25">
        <f t="shared" si="4"/>
        <v>2573.6888320000003</v>
      </c>
      <c r="H25" s="25">
        <f t="shared" si="4"/>
        <v>2676.6363852800005</v>
      </c>
      <c r="I25" s="25">
        <f t="shared" si="4"/>
        <v>2783.7018406912007</v>
      </c>
      <c r="J25" s="25">
        <f t="shared" si="4"/>
        <v>2895.049914318849</v>
      </c>
      <c r="K25" s="25">
        <f t="shared" si="4"/>
        <v>3010.851910891603</v>
      </c>
      <c r="L25" s="25">
        <f t="shared" si="4"/>
        <v>3131.2859873272673</v>
      </c>
      <c r="M25" s="25">
        <f t="shared" si="4"/>
        <v>3256.5374268203582</v>
      </c>
      <c r="N25" s="25">
        <f t="shared" si="4"/>
        <v>3386.7989238931727</v>
      </c>
      <c r="O25" s="25">
        <f t="shared" si="4"/>
        <v>3522.2708808488997</v>
      </c>
      <c r="P25" s="25">
        <f t="shared" si="4"/>
        <v>3663.1617160828559</v>
      </c>
      <c r="Q25" s="25">
        <f t="shared" si="4"/>
        <v>3809.6881847261702</v>
      </c>
      <c r="R25" s="25">
        <f t="shared" si="4"/>
        <v>3962.0757121152174</v>
      </c>
      <c r="S25" s="25">
        <f t="shared" si="4"/>
        <v>4120.5587405998258</v>
      </c>
      <c r="T25" s="25">
        <f t="shared" si="4"/>
        <v>4285.3810902238192</v>
      </c>
      <c r="U25" s="25">
        <f t="shared" si="4"/>
        <v>4456.7963338327718</v>
      </c>
      <c r="V25" s="25">
        <f t="shared" si="4"/>
        <v>4635.0681871860825</v>
      </c>
      <c r="W25" s="25">
        <f t="shared" si="4"/>
        <v>4820.4709146735258</v>
      </c>
      <c r="X25" s="25">
        <f t="shared" si="4"/>
        <v>5013.2897512604668</v>
      </c>
      <c r="Y25" s="25">
        <f t="shared" si="4"/>
        <v>5213.8213413108861</v>
      </c>
      <c r="Z25" s="25">
        <f t="shared" si="4"/>
        <v>5422.3741949633213</v>
      </c>
      <c r="AA25" s="25">
        <f t="shared" si="4"/>
        <v>5639.2691627618542</v>
      </c>
      <c r="AB25" s="25">
        <f t="shared" si="4"/>
        <v>5864.8399292723288</v>
      </c>
      <c r="AC25" s="25">
        <f t="shared" si="4"/>
        <v>6099.433526443222</v>
      </c>
      <c r="AD25" s="25">
        <f t="shared" si="4"/>
        <v>6343.4108675009511</v>
      </c>
      <c r="AE25" s="25">
        <f t="shared" si="4"/>
        <v>6597.1473022009895</v>
      </c>
      <c r="AF25" s="25">
        <f t="shared" si="4"/>
        <v>6861.0331942890298</v>
      </c>
      <c r="AG25" s="25">
        <f t="shared" si="4"/>
        <v>7135.474522060591</v>
      </c>
      <c r="AH25" s="25">
        <f t="shared" si="4"/>
        <v>7420.8935029430149</v>
      </c>
      <c r="AI25" s="25">
        <f t="shared" si="4"/>
        <v>7717.7292430607358</v>
      </c>
      <c r="AJ25" s="25">
        <f t="shared" ref="AJ25:BT25" si="5">AI25*(1+$J5)</f>
        <v>8026.4384127831654</v>
      </c>
      <c r="AK25" s="25">
        <f t="shared" si="5"/>
        <v>8347.4959492944927</v>
      </c>
      <c r="AL25" s="25">
        <f t="shared" si="5"/>
        <v>8681.3957872662722</v>
      </c>
      <c r="AM25" s="25">
        <f t="shared" si="5"/>
        <v>9028.6516187569232</v>
      </c>
      <c r="AN25" s="25">
        <f t="shared" si="5"/>
        <v>9389.7976835072004</v>
      </c>
      <c r="AO25" s="25">
        <f t="shared" si="5"/>
        <v>9765.3895908474897</v>
      </c>
      <c r="AP25" s="25">
        <f t="shared" si="5"/>
        <v>10156.00517448139</v>
      </c>
      <c r="AQ25" s="25">
        <f t="shared" si="5"/>
        <v>10562.245381460645</v>
      </c>
      <c r="AR25" s="25">
        <f t="shared" si="5"/>
        <v>10984.735196719072</v>
      </c>
      <c r="AS25" s="25">
        <f t="shared" si="5"/>
        <v>11424.124604587834</v>
      </c>
      <c r="AT25" s="25">
        <f t="shared" si="5"/>
        <v>11881.089588771349</v>
      </c>
      <c r="AU25" s="25">
        <f t="shared" si="5"/>
        <v>12356.333172322204</v>
      </c>
      <c r="AV25" s="25">
        <f t="shared" si="5"/>
        <v>12850.586499215093</v>
      </c>
      <c r="AW25" s="25">
        <f t="shared" si="5"/>
        <v>13364.609959183697</v>
      </c>
      <c r="AX25" s="25">
        <f t="shared" si="5"/>
        <v>13899.194357551045</v>
      </c>
      <c r="AY25" s="25">
        <f t="shared" si="5"/>
        <v>14455.162131853087</v>
      </c>
      <c r="AZ25" s="25">
        <f t="shared" si="5"/>
        <v>15033.368617127211</v>
      </c>
      <c r="BA25" s="25">
        <f t="shared" si="5"/>
        <v>15634.7033618123</v>
      </c>
      <c r="BB25" s="25">
        <f t="shared" si="5"/>
        <v>16260.091496284793</v>
      </c>
      <c r="BC25" s="25">
        <f t="shared" si="5"/>
        <v>16910.495156136185</v>
      </c>
      <c r="BD25" s="25">
        <f t="shared" si="5"/>
        <v>17586.914962381634</v>
      </c>
      <c r="BE25" s="25">
        <f t="shared" si="5"/>
        <v>18290.391560876898</v>
      </c>
      <c r="BF25" s="25">
        <f t="shared" si="5"/>
        <v>19022.007223311975</v>
      </c>
      <c r="BG25" s="25">
        <f t="shared" si="5"/>
        <v>19782.887512244455</v>
      </c>
      <c r="BH25" s="25">
        <f t="shared" si="5"/>
        <v>20574.203012734233</v>
      </c>
      <c r="BI25" s="25">
        <f t="shared" si="5"/>
        <v>21397.171133243603</v>
      </c>
      <c r="BJ25" s="25">
        <f t="shared" si="5"/>
        <v>22253.057978573346</v>
      </c>
      <c r="BK25" s="25">
        <f t="shared" si="5"/>
        <v>23143.180297716281</v>
      </c>
      <c r="BL25" s="25">
        <f t="shared" si="5"/>
        <v>24068.907509624933</v>
      </c>
      <c r="BM25" s="25">
        <f t="shared" si="5"/>
        <v>25031.66381000993</v>
      </c>
      <c r="BN25" s="25">
        <f t="shared" si="5"/>
        <v>26032.930362410327</v>
      </c>
      <c r="BO25" s="25">
        <f t="shared" si="5"/>
        <v>27074.247576906742</v>
      </c>
      <c r="BP25" s="25">
        <f t="shared" si="5"/>
        <v>28157.217479983014</v>
      </c>
      <c r="BQ25" s="25">
        <f t="shared" si="5"/>
        <v>29283.506179182335</v>
      </c>
      <c r="BR25" s="25">
        <f t="shared" si="5"/>
        <v>30454.846426349632</v>
      </c>
      <c r="BS25" s="25">
        <f t="shared" si="5"/>
        <v>31673.040283403618</v>
      </c>
      <c r="BT25" s="25">
        <f t="shared" si="5"/>
        <v>32939.961894739761</v>
      </c>
    </row>
    <row r="26" spans="1:72" ht="15.75" customHeight="1" x14ac:dyDescent="0.2">
      <c r="A26" s="8"/>
      <c r="B26" s="8" t="s">
        <v>42</v>
      </c>
      <c r="C26" s="25">
        <f t="shared" ref="C26:BT26" si="6">C21</f>
        <v>1740.7783180226099</v>
      </c>
      <c r="D26" s="25">
        <f t="shared" si="6"/>
        <v>1746.5276776050698</v>
      </c>
      <c r="E26" s="25">
        <f t="shared" si="6"/>
        <v>1752.5070115708284</v>
      </c>
      <c r="F26" s="25">
        <f t="shared" si="6"/>
        <v>1758.725518895217</v>
      </c>
      <c r="G26" s="25">
        <f t="shared" si="6"/>
        <v>1765.1927665125813</v>
      </c>
      <c r="H26" s="25">
        <f t="shared" si="6"/>
        <v>1771.9187040346403</v>
      </c>
      <c r="I26" s="25">
        <f t="shared" si="6"/>
        <v>1778.9136790575815</v>
      </c>
      <c r="J26" s="25">
        <f t="shared" si="6"/>
        <v>1786.1884530814405</v>
      </c>
      <c r="K26" s="25">
        <f t="shared" si="6"/>
        <v>1793.7542180662538</v>
      </c>
      <c r="L26" s="25">
        <f t="shared" si="6"/>
        <v>1801.6226136504592</v>
      </c>
      <c r="M26" s="25">
        <f t="shared" si="6"/>
        <v>1809.8057450580334</v>
      </c>
      <c r="N26" s="25">
        <f t="shared" si="6"/>
        <v>1818.3162017219101</v>
      </c>
      <c r="O26" s="25">
        <f t="shared" si="6"/>
        <v>1827.1670766523421</v>
      </c>
      <c r="P26" s="25">
        <f t="shared" si="6"/>
        <v>1836.3719865799915</v>
      </c>
      <c r="Q26" s="25">
        <f t="shared" si="6"/>
        <v>1845.9450929047468</v>
      </c>
      <c r="R26" s="25">
        <f t="shared" si="6"/>
        <v>1855.9011234824923</v>
      </c>
      <c r="S26" s="25">
        <f t="shared" si="6"/>
        <v>1866.2553952833475</v>
      </c>
      <c r="T26" s="25">
        <f t="shared" si="6"/>
        <v>1877.023837956237</v>
      </c>
      <c r="U26" s="25">
        <f t="shared" si="6"/>
        <v>1888.2230183360423</v>
      </c>
      <c r="V26" s="25">
        <f t="shared" si="6"/>
        <v>1899.8701659310393</v>
      </c>
      <c r="W26" s="25">
        <f t="shared" si="6"/>
        <v>1911.9831994298365</v>
      </c>
      <c r="X26" s="25">
        <f t="shared" si="6"/>
        <v>1924.5807542685859</v>
      </c>
      <c r="Y26" s="25">
        <f t="shared" si="6"/>
        <v>1937.6822113008848</v>
      </c>
      <c r="Z26" s="25">
        <f t="shared" si="6"/>
        <v>1951.3077266144755</v>
      </c>
      <c r="AA26" s="25">
        <f t="shared" si="6"/>
        <v>1965.4782625406103</v>
      </c>
      <c r="AB26" s="25">
        <f t="shared" si="6"/>
        <v>1980.2156199037902</v>
      </c>
      <c r="AC26" s="25">
        <f t="shared" si="6"/>
        <v>1995.5424715614975</v>
      </c>
      <c r="AD26" s="25">
        <f t="shared" si="6"/>
        <v>2011.4823972855131</v>
      </c>
      <c r="AE26" s="25">
        <f t="shared" si="6"/>
        <v>2028.0599200384893</v>
      </c>
      <c r="AF26" s="25">
        <f t="shared" si="6"/>
        <v>2045.3005437015843</v>
      </c>
      <c r="AG26" s="25">
        <f t="shared" si="6"/>
        <v>466.18646385009316</v>
      </c>
      <c r="AH26" s="25">
        <f t="shared" si="6"/>
        <v>484.83392240409694</v>
      </c>
      <c r="AI26" s="25">
        <f t="shared" si="6"/>
        <v>504.22727930026082</v>
      </c>
      <c r="AJ26" s="25">
        <f t="shared" si="6"/>
        <v>524.39637047227131</v>
      </c>
      <c r="AK26" s="25">
        <f t="shared" si="6"/>
        <v>545.37222529116218</v>
      </c>
      <c r="AL26" s="25">
        <f t="shared" si="6"/>
        <v>567.18711430280871</v>
      </c>
      <c r="AM26" s="25">
        <f t="shared" si="6"/>
        <v>589.87459887492105</v>
      </c>
      <c r="AN26" s="25">
        <f t="shared" si="6"/>
        <v>613.46958282991784</v>
      </c>
      <c r="AO26" s="25">
        <f t="shared" si="6"/>
        <v>638.00836614311459</v>
      </c>
      <c r="AP26" s="25">
        <f t="shared" si="6"/>
        <v>663.52870078883927</v>
      </c>
      <c r="AQ26" s="25">
        <f t="shared" si="6"/>
        <v>690.06984882039285</v>
      </c>
      <c r="AR26" s="25">
        <f t="shared" si="6"/>
        <v>717.67264277320862</v>
      </c>
      <c r="AS26" s="25">
        <f t="shared" si="6"/>
        <v>746.37954848413699</v>
      </c>
      <c r="AT26" s="25">
        <f t="shared" si="6"/>
        <v>776.23473042350236</v>
      </c>
      <c r="AU26" s="25">
        <f t="shared" si="6"/>
        <v>807.28411964044255</v>
      </c>
      <c r="AV26" s="25">
        <f t="shared" si="6"/>
        <v>839.57548442606037</v>
      </c>
      <c r="AW26" s="25">
        <f t="shared" si="6"/>
        <v>873.15850380310269</v>
      </c>
      <c r="AX26" s="25">
        <f t="shared" si="6"/>
        <v>908.08484395522692</v>
      </c>
      <c r="AY26" s="25">
        <f t="shared" si="6"/>
        <v>944.40823771343605</v>
      </c>
      <c r="AZ26" s="25">
        <f t="shared" si="6"/>
        <v>982.18456722197368</v>
      </c>
      <c r="BA26" s="25">
        <f t="shared" si="6"/>
        <v>1021.4719499108527</v>
      </c>
      <c r="BB26" s="25">
        <f t="shared" si="6"/>
        <v>1062.3308279072869</v>
      </c>
      <c r="BC26" s="25">
        <f t="shared" si="6"/>
        <v>1104.8240610235782</v>
      </c>
      <c r="BD26" s="25">
        <f t="shared" si="6"/>
        <v>1149.0170234645213</v>
      </c>
      <c r="BE26" s="25">
        <f t="shared" si="6"/>
        <v>1194.9777044031023</v>
      </c>
      <c r="BF26" s="25">
        <f t="shared" si="6"/>
        <v>1242.7768125792265</v>
      </c>
      <c r="BG26" s="25">
        <f t="shared" si="6"/>
        <v>1292.4878850823955</v>
      </c>
      <c r="BH26" s="25">
        <f t="shared" si="6"/>
        <v>1344.1874004856913</v>
      </c>
      <c r="BI26" s="25">
        <f t="shared" si="6"/>
        <v>1397.954896505119</v>
      </c>
      <c r="BJ26" s="25">
        <f t="shared" si="6"/>
        <v>1453.8730923653238</v>
      </c>
      <c r="BK26" s="25">
        <f t="shared" si="6"/>
        <v>1512.0280160599368</v>
      </c>
      <c r="BL26" s="25">
        <f t="shared" si="6"/>
        <v>1572.5091367023342</v>
      </c>
      <c r="BM26" s="25">
        <f t="shared" si="6"/>
        <v>1635.4095021704277</v>
      </c>
      <c r="BN26" s="25">
        <f t="shared" si="6"/>
        <v>1700.825882257245</v>
      </c>
      <c r="BO26" s="25">
        <f t="shared" si="6"/>
        <v>1768.8589175475347</v>
      </c>
      <c r="BP26" s="25">
        <f t="shared" si="6"/>
        <v>1839.6132742494362</v>
      </c>
      <c r="BQ26" s="25">
        <f t="shared" si="6"/>
        <v>1913.1978052194136</v>
      </c>
      <c r="BR26" s="25">
        <f t="shared" si="6"/>
        <v>1989.7257174281901</v>
      </c>
      <c r="BS26" s="25">
        <f t="shared" si="6"/>
        <v>2069.3147461253179</v>
      </c>
      <c r="BT26" s="25">
        <f t="shared" si="6"/>
        <v>2152.0873359703305</v>
      </c>
    </row>
    <row r="27" spans="1:72" ht="15.75" customHeight="1" x14ac:dyDescent="0.2">
      <c r="A27" s="8"/>
      <c r="B27" s="8" t="s">
        <v>20</v>
      </c>
      <c r="C27" s="25">
        <f>J4*J6</f>
        <v>286</v>
      </c>
      <c r="D27" s="25">
        <f t="shared" ref="D27:AI27" si="7">C27*(1+$J$7)</f>
        <v>297.44</v>
      </c>
      <c r="E27" s="25">
        <f t="shared" si="7"/>
        <v>309.33760000000001</v>
      </c>
      <c r="F27" s="25">
        <f t="shared" si="7"/>
        <v>321.71110400000003</v>
      </c>
      <c r="G27" s="25">
        <f t="shared" si="7"/>
        <v>334.57954816000006</v>
      </c>
      <c r="H27" s="25">
        <f t="shared" si="7"/>
        <v>347.96273008640009</v>
      </c>
      <c r="I27" s="25">
        <f t="shared" si="7"/>
        <v>361.88123928985613</v>
      </c>
      <c r="J27" s="25">
        <f t="shared" si="7"/>
        <v>376.35648886145037</v>
      </c>
      <c r="K27" s="25">
        <f t="shared" si="7"/>
        <v>391.41074841590842</v>
      </c>
      <c r="L27" s="25">
        <f t="shared" si="7"/>
        <v>407.06717835254477</v>
      </c>
      <c r="M27" s="25">
        <f t="shared" si="7"/>
        <v>423.34986548664659</v>
      </c>
      <c r="N27" s="25">
        <f t="shared" si="7"/>
        <v>440.28386010611246</v>
      </c>
      <c r="O27" s="25">
        <f t="shared" si="7"/>
        <v>457.89521451035699</v>
      </c>
      <c r="P27" s="25">
        <f t="shared" si="7"/>
        <v>476.21102309077128</v>
      </c>
      <c r="Q27" s="25">
        <f t="shared" si="7"/>
        <v>495.25946401440217</v>
      </c>
      <c r="R27" s="25">
        <f t="shared" si="7"/>
        <v>515.06984257497822</v>
      </c>
      <c r="S27" s="25">
        <f t="shared" si="7"/>
        <v>535.6726362779774</v>
      </c>
      <c r="T27" s="25">
        <f t="shared" si="7"/>
        <v>557.09954172909647</v>
      </c>
      <c r="U27" s="25">
        <f t="shared" si="7"/>
        <v>579.38352339826031</v>
      </c>
      <c r="V27" s="25">
        <f t="shared" si="7"/>
        <v>602.55886433419073</v>
      </c>
      <c r="W27" s="25">
        <f t="shared" si="7"/>
        <v>626.66121890755835</v>
      </c>
      <c r="X27" s="25">
        <f t="shared" si="7"/>
        <v>651.72766766386076</v>
      </c>
      <c r="Y27" s="25">
        <f t="shared" si="7"/>
        <v>677.79677437041516</v>
      </c>
      <c r="Z27" s="25">
        <f t="shared" si="7"/>
        <v>704.90864534523178</v>
      </c>
      <c r="AA27" s="25">
        <f t="shared" si="7"/>
        <v>733.10499115904111</v>
      </c>
      <c r="AB27" s="25">
        <f t="shared" si="7"/>
        <v>762.42919080540275</v>
      </c>
      <c r="AC27" s="25">
        <f t="shared" si="7"/>
        <v>792.92635843761889</v>
      </c>
      <c r="AD27" s="25">
        <f t="shared" si="7"/>
        <v>824.64341277512369</v>
      </c>
      <c r="AE27" s="25">
        <f t="shared" si="7"/>
        <v>857.62914928612872</v>
      </c>
      <c r="AF27" s="25">
        <f t="shared" si="7"/>
        <v>891.93431525757387</v>
      </c>
      <c r="AG27" s="25">
        <f t="shared" si="7"/>
        <v>927.61168786787687</v>
      </c>
      <c r="AH27" s="25">
        <f t="shared" si="7"/>
        <v>964.71615538259198</v>
      </c>
      <c r="AI27" s="25">
        <f t="shared" si="7"/>
        <v>1003.3048015978957</v>
      </c>
      <c r="AJ27" s="25">
        <f t="shared" ref="AJ27:BT27" si="8">AI27*(1+$J$7)</f>
        <v>1043.4369936618116</v>
      </c>
      <c r="AK27" s="25">
        <f t="shared" si="8"/>
        <v>1085.174473408284</v>
      </c>
      <c r="AL27" s="25">
        <f t="shared" si="8"/>
        <v>1128.5814523446154</v>
      </c>
      <c r="AM27" s="25">
        <f t="shared" si="8"/>
        <v>1173.7247104384001</v>
      </c>
      <c r="AN27" s="25">
        <f t="shared" si="8"/>
        <v>1220.6736988559362</v>
      </c>
      <c r="AO27" s="25">
        <f t="shared" si="8"/>
        <v>1269.5006468101737</v>
      </c>
      <c r="AP27" s="25">
        <f t="shared" si="8"/>
        <v>1320.2806726825806</v>
      </c>
      <c r="AQ27" s="25">
        <f t="shared" si="8"/>
        <v>1373.091899589884</v>
      </c>
      <c r="AR27" s="25">
        <f t="shared" si="8"/>
        <v>1428.0155755734793</v>
      </c>
      <c r="AS27" s="25">
        <f t="shared" si="8"/>
        <v>1485.1361985964186</v>
      </c>
      <c r="AT27" s="25">
        <f t="shared" si="8"/>
        <v>1544.5416465402755</v>
      </c>
      <c r="AU27" s="25">
        <f t="shared" si="8"/>
        <v>1606.3233124018866</v>
      </c>
      <c r="AV27" s="25">
        <f t="shared" si="8"/>
        <v>1670.5762448979622</v>
      </c>
      <c r="AW27" s="25">
        <f t="shared" si="8"/>
        <v>1737.3992946938806</v>
      </c>
      <c r="AX27" s="25">
        <f t="shared" si="8"/>
        <v>1806.8952664816359</v>
      </c>
      <c r="AY27" s="25">
        <f t="shared" si="8"/>
        <v>1879.1710771409014</v>
      </c>
      <c r="AZ27" s="25">
        <f t="shared" si="8"/>
        <v>1954.3379202265376</v>
      </c>
      <c r="BA27" s="25">
        <f t="shared" si="8"/>
        <v>2032.5114370355991</v>
      </c>
      <c r="BB27" s="25">
        <f t="shared" si="8"/>
        <v>2113.8118945170231</v>
      </c>
      <c r="BC27" s="25">
        <f t="shared" si="8"/>
        <v>2198.3643702977042</v>
      </c>
      <c r="BD27" s="25">
        <f t="shared" si="8"/>
        <v>2286.2989451096123</v>
      </c>
      <c r="BE27" s="25">
        <f t="shared" si="8"/>
        <v>2377.7509029139969</v>
      </c>
      <c r="BF27" s="25">
        <f t="shared" si="8"/>
        <v>2472.8609390305569</v>
      </c>
      <c r="BG27" s="25">
        <f t="shared" si="8"/>
        <v>2571.7753765917791</v>
      </c>
      <c r="BH27" s="25">
        <f t="shared" si="8"/>
        <v>2674.6463916554503</v>
      </c>
      <c r="BI27" s="25">
        <f t="shared" si="8"/>
        <v>2781.6322473216683</v>
      </c>
      <c r="BJ27" s="25">
        <f t="shared" si="8"/>
        <v>2892.8975372145351</v>
      </c>
      <c r="BK27" s="25">
        <f t="shared" si="8"/>
        <v>3008.6134387031166</v>
      </c>
      <c r="BL27" s="25">
        <f t="shared" si="8"/>
        <v>3128.9579762512412</v>
      </c>
      <c r="BM27" s="25">
        <f t="shared" si="8"/>
        <v>3254.1162953012908</v>
      </c>
      <c r="BN27" s="25">
        <f t="shared" si="8"/>
        <v>3384.2809471133428</v>
      </c>
      <c r="BO27" s="25">
        <f t="shared" si="8"/>
        <v>3519.6521849978767</v>
      </c>
      <c r="BP27" s="25">
        <f t="shared" si="8"/>
        <v>3660.4382723977919</v>
      </c>
      <c r="BQ27" s="25">
        <f t="shared" si="8"/>
        <v>3806.855803293704</v>
      </c>
      <c r="BR27" s="25">
        <f t="shared" si="8"/>
        <v>3959.1300354254522</v>
      </c>
      <c r="BS27" s="25">
        <f t="shared" si="8"/>
        <v>4117.4952368424701</v>
      </c>
      <c r="BT27" s="25">
        <f t="shared" si="8"/>
        <v>4282.1950463161693</v>
      </c>
    </row>
    <row r="28" spans="1:72" ht="15.75" customHeight="1" x14ac:dyDescent="0.2">
      <c r="A28" s="8"/>
      <c r="B28" s="8" t="s">
        <v>27</v>
      </c>
      <c r="C28" s="25">
        <f>J8*J4</f>
        <v>110</v>
      </c>
      <c r="D28" s="25">
        <f t="shared" ref="D28:AI28" si="9">C28*(1+$J$7)</f>
        <v>114.4</v>
      </c>
      <c r="E28" s="25">
        <f t="shared" si="9"/>
        <v>118.97600000000001</v>
      </c>
      <c r="F28" s="25">
        <f t="shared" si="9"/>
        <v>123.73504000000001</v>
      </c>
      <c r="G28" s="25">
        <f t="shared" si="9"/>
        <v>128.68444160000001</v>
      </c>
      <c r="H28" s="25">
        <f t="shared" si="9"/>
        <v>133.83181926400002</v>
      </c>
      <c r="I28" s="25">
        <f t="shared" si="9"/>
        <v>139.18509203456003</v>
      </c>
      <c r="J28" s="25">
        <f t="shared" si="9"/>
        <v>144.75249571594244</v>
      </c>
      <c r="K28" s="25">
        <f t="shared" si="9"/>
        <v>150.54259554458014</v>
      </c>
      <c r="L28" s="25">
        <f t="shared" si="9"/>
        <v>156.56429936636334</v>
      </c>
      <c r="M28" s="25">
        <f t="shared" si="9"/>
        <v>162.82687134101789</v>
      </c>
      <c r="N28" s="25">
        <f t="shared" si="9"/>
        <v>169.33994619465861</v>
      </c>
      <c r="O28" s="25">
        <f t="shared" si="9"/>
        <v>176.11354404244497</v>
      </c>
      <c r="P28" s="25">
        <f t="shared" si="9"/>
        <v>183.15808580414279</v>
      </c>
      <c r="Q28" s="25">
        <f t="shared" si="9"/>
        <v>190.48440923630849</v>
      </c>
      <c r="R28" s="25">
        <f t="shared" si="9"/>
        <v>198.10378560576083</v>
      </c>
      <c r="S28" s="25">
        <f t="shared" si="9"/>
        <v>206.02793702999128</v>
      </c>
      <c r="T28" s="25">
        <f t="shared" si="9"/>
        <v>214.26905451119094</v>
      </c>
      <c r="U28" s="25">
        <f t="shared" si="9"/>
        <v>222.83981669163859</v>
      </c>
      <c r="V28" s="25">
        <f t="shared" si="9"/>
        <v>231.75340935930413</v>
      </c>
      <c r="W28" s="25">
        <f t="shared" si="9"/>
        <v>241.02354573367631</v>
      </c>
      <c r="X28" s="25">
        <f t="shared" si="9"/>
        <v>250.66448756302339</v>
      </c>
      <c r="Y28" s="25">
        <f t="shared" si="9"/>
        <v>260.6910670655443</v>
      </c>
      <c r="Z28" s="25">
        <f t="shared" si="9"/>
        <v>271.11870974816611</v>
      </c>
      <c r="AA28" s="25">
        <f t="shared" si="9"/>
        <v>281.96345813809279</v>
      </c>
      <c r="AB28" s="25">
        <f t="shared" si="9"/>
        <v>293.24199646361649</v>
      </c>
      <c r="AC28" s="25">
        <f t="shared" si="9"/>
        <v>304.97167632216116</v>
      </c>
      <c r="AD28" s="25">
        <f t="shared" si="9"/>
        <v>317.1705433750476</v>
      </c>
      <c r="AE28" s="25">
        <f t="shared" si="9"/>
        <v>329.8573651100495</v>
      </c>
      <c r="AF28" s="25">
        <f t="shared" si="9"/>
        <v>343.05165971445149</v>
      </c>
      <c r="AG28" s="25">
        <f t="shared" si="9"/>
        <v>356.77372610302956</v>
      </c>
      <c r="AH28" s="25">
        <f t="shared" si="9"/>
        <v>371.04467514715077</v>
      </c>
      <c r="AI28" s="25">
        <f t="shared" si="9"/>
        <v>385.8864621530368</v>
      </c>
      <c r="AJ28" s="25">
        <f t="shared" ref="AJ28:BT28" si="10">AI28*(1+$J$7)</f>
        <v>401.32192063915829</v>
      </c>
      <c r="AK28" s="25">
        <f t="shared" si="10"/>
        <v>417.37479746472462</v>
      </c>
      <c r="AL28" s="25">
        <f t="shared" si="10"/>
        <v>434.06978936331365</v>
      </c>
      <c r="AM28" s="25">
        <f t="shared" si="10"/>
        <v>451.43258093784618</v>
      </c>
      <c r="AN28" s="25">
        <f t="shared" si="10"/>
        <v>469.48988417536003</v>
      </c>
      <c r="AO28" s="25">
        <f t="shared" si="10"/>
        <v>488.26947954237443</v>
      </c>
      <c r="AP28" s="25">
        <f t="shared" si="10"/>
        <v>507.80025872406941</v>
      </c>
      <c r="AQ28" s="25">
        <f t="shared" si="10"/>
        <v>528.11226907303217</v>
      </c>
      <c r="AR28" s="25">
        <f t="shared" si="10"/>
        <v>549.23675983595342</v>
      </c>
      <c r="AS28" s="25">
        <f t="shared" si="10"/>
        <v>571.20623022939162</v>
      </c>
      <c r="AT28" s="25">
        <f t="shared" si="10"/>
        <v>594.05447943856734</v>
      </c>
      <c r="AU28" s="25">
        <f t="shared" si="10"/>
        <v>617.81665861611009</v>
      </c>
      <c r="AV28" s="25">
        <f t="shared" si="10"/>
        <v>642.52932496075448</v>
      </c>
      <c r="AW28" s="25">
        <f t="shared" si="10"/>
        <v>668.23049795918473</v>
      </c>
      <c r="AX28" s="25">
        <f t="shared" si="10"/>
        <v>694.95971787755218</v>
      </c>
      <c r="AY28" s="25">
        <f t="shared" si="10"/>
        <v>722.75810659265426</v>
      </c>
      <c r="AZ28" s="25">
        <f t="shared" si="10"/>
        <v>751.66843085636049</v>
      </c>
      <c r="BA28" s="25">
        <f t="shared" si="10"/>
        <v>781.73516809061493</v>
      </c>
      <c r="BB28" s="25">
        <f t="shared" si="10"/>
        <v>813.0045748142395</v>
      </c>
      <c r="BC28" s="25">
        <f t="shared" si="10"/>
        <v>845.52475780680913</v>
      </c>
      <c r="BD28" s="25">
        <f t="shared" si="10"/>
        <v>879.34574811908158</v>
      </c>
      <c r="BE28" s="25">
        <f t="shared" si="10"/>
        <v>914.51957804384483</v>
      </c>
      <c r="BF28" s="25">
        <f t="shared" si="10"/>
        <v>951.10036116559866</v>
      </c>
      <c r="BG28" s="25">
        <f t="shared" si="10"/>
        <v>989.14437561222269</v>
      </c>
      <c r="BH28" s="25">
        <f t="shared" si="10"/>
        <v>1028.7101506367117</v>
      </c>
      <c r="BI28" s="25">
        <f t="shared" si="10"/>
        <v>1069.8585566621803</v>
      </c>
      <c r="BJ28" s="25">
        <f t="shared" si="10"/>
        <v>1112.6528989286676</v>
      </c>
      <c r="BK28" s="25">
        <f t="shared" si="10"/>
        <v>1157.1590148858143</v>
      </c>
      <c r="BL28" s="25">
        <f t="shared" si="10"/>
        <v>1203.4453754812469</v>
      </c>
      <c r="BM28" s="25">
        <f t="shared" si="10"/>
        <v>1251.5831905004968</v>
      </c>
      <c r="BN28" s="25">
        <f t="shared" si="10"/>
        <v>1301.6465181205167</v>
      </c>
      <c r="BO28" s="25">
        <f t="shared" si="10"/>
        <v>1353.7123788453375</v>
      </c>
      <c r="BP28" s="25">
        <f t="shared" si="10"/>
        <v>1407.8608739991512</v>
      </c>
      <c r="BQ28" s="25">
        <f t="shared" si="10"/>
        <v>1464.1753089591173</v>
      </c>
      <c r="BR28" s="25">
        <f t="shared" si="10"/>
        <v>1522.742321317482</v>
      </c>
      <c r="BS28" s="25">
        <f t="shared" si="10"/>
        <v>1583.6520141701815</v>
      </c>
      <c r="BT28" s="25">
        <f t="shared" si="10"/>
        <v>1646.9980947369888</v>
      </c>
    </row>
    <row r="29" spans="1:72" ht="15.75" customHeight="1" x14ac:dyDescent="0.2">
      <c r="A29" s="8"/>
      <c r="B29" s="8" t="s">
        <v>46</v>
      </c>
      <c r="C29" s="25">
        <f t="shared" ref="C29:BT29" si="11">C25-C26-C27-C28</f>
        <v>63.221681977390062</v>
      </c>
      <c r="D29" s="25">
        <f t="shared" si="11"/>
        <v>129.63232239493018</v>
      </c>
      <c r="E29" s="25">
        <f t="shared" si="11"/>
        <v>198.69938842917162</v>
      </c>
      <c r="F29" s="25">
        <f t="shared" si="11"/>
        <v>270.52913710478305</v>
      </c>
      <c r="G29" s="25">
        <f t="shared" si="11"/>
        <v>345.23207572741887</v>
      </c>
      <c r="H29" s="25">
        <f t="shared" si="11"/>
        <v>422.92313189495997</v>
      </c>
      <c r="I29" s="25">
        <f t="shared" si="11"/>
        <v>503.72183030920303</v>
      </c>
      <c r="J29" s="25">
        <f t="shared" si="11"/>
        <v>587.75247666001576</v>
      </c>
      <c r="K29" s="25">
        <f t="shared" si="11"/>
        <v>675.1443488648606</v>
      </c>
      <c r="L29" s="25">
        <f t="shared" si="11"/>
        <v>766.03189595790002</v>
      </c>
      <c r="M29" s="25">
        <f t="shared" si="11"/>
        <v>860.55494493466028</v>
      </c>
      <c r="N29" s="25">
        <f t="shared" si="11"/>
        <v>958.85891587049139</v>
      </c>
      <c r="O29" s="25">
        <f t="shared" si="11"/>
        <v>1061.0950456437556</v>
      </c>
      <c r="P29" s="25">
        <f t="shared" si="11"/>
        <v>1167.4206206079505</v>
      </c>
      <c r="Q29" s="25">
        <f t="shared" si="11"/>
        <v>1277.9992185707126</v>
      </c>
      <c r="R29" s="25">
        <f t="shared" si="11"/>
        <v>1393.0009604519862</v>
      </c>
      <c r="S29" s="25">
        <f t="shared" si="11"/>
        <v>1512.6027720085094</v>
      </c>
      <c r="T29" s="25">
        <f t="shared" si="11"/>
        <v>1636.9886560272948</v>
      </c>
      <c r="U29" s="25">
        <f t="shared" si="11"/>
        <v>1766.3499754068303</v>
      </c>
      <c r="V29" s="25">
        <f t="shared" si="11"/>
        <v>1900.8857475615484</v>
      </c>
      <c r="W29" s="25">
        <f t="shared" si="11"/>
        <v>2040.8029506024545</v>
      </c>
      <c r="X29" s="25">
        <f t="shared" si="11"/>
        <v>2186.3168417649968</v>
      </c>
      <c r="Y29" s="25">
        <f t="shared" si="11"/>
        <v>2337.6512885740417</v>
      </c>
      <c r="Z29" s="25">
        <f t="shared" si="11"/>
        <v>2495.0391132554478</v>
      </c>
      <c r="AA29" s="25">
        <f t="shared" si="11"/>
        <v>2658.7224509241096</v>
      </c>
      <c r="AB29" s="25">
        <f t="shared" si="11"/>
        <v>2828.9531220995195</v>
      </c>
      <c r="AC29" s="25">
        <f t="shared" si="11"/>
        <v>3005.9930201219445</v>
      </c>
      <c r="AD29" s="25">
        <f t="shared" si="11"/>
        <v>3190.114514065267</v>
      </c>
      <c r="AE29" s="25">
        <f t="shared" si="11"/>
        <v>3381.6008677663217</v>
      </c>
      <c r="AF29" s="25">
        <f t="shared" si="11"/>
        <v>3580.7466756154199</v>
      </c>
      <c r="AG29" s="25">
        <f t="shared" si="11"/>
        <v>5384.9026442395916</v>
      </c>
      <c r="AH29" s="25">
        <f t="shared" si="11"/>
        <v>5600.2987500091758</v>
      </c>
      <c r="AI29" s="25">
        <f t="shared" si="11"/>
        <v>5824.3107000095424</v>
      </c>
      <c r="AJ29" s="25">
        <f t="shared" si="11"/>
        <v>6057.2831280099244</v>
      </c>
      <c r="AK29" s="25">
        <f t="shared" si="11"/>
        <v>6299.5744531303217</v>
      </c>
      <c r="AL29" s="25">
        <f t="shared" si="11"/>
        <v>6551.5574312555354</v>
      </c>
      <c r="AM29" s="25">
        <f t="shared" si="11"/>
        <v>6813.6197285057551</v>
      </c>
      <c r="AN29" s="25">
        <f t="shared" si="11"/>
        <v>7086.164517645987</v>
      </c>
      <c r="AO29" s="25">
        <f t="shared" si="11"/>
        <v>7369.6110983518274</v>
      </c>
      <c r="AP29" s="25">
        <f t="shared" si="11"/>
        <v>7664.3955422858999</v>
      </c>
      <c r="AQ29" s="25">
        <f t="shared" si="11"/>
        <v>7970.9713639773363</v>
      </c>
      <c r="AR29" s="25">
        <f t="shared" si="11"/>
        <v>8289.8102185364296</v>
      </c>
      <c r="AS29" s="25">
        <f t="shared" si="11"/>
        <v>8621.4026272778865</v>
      </c>
      <c r="AT29" s="25">
        <f t="shared" si="11"/>
        <v>8966.2587323690022</v>
      </c>
      <c r="AU29" s="25">
        <f t="shared" si="11"/>
        <v>9324.9090816637654</v>
      </c>
      <c r="AV29" s="25">
        <f t="shared" si="11"/>
        <v>9697.9054449303148</v>
      </c>
      <c r="AW29" s="25">
        <f t="shared" si="11"/>
        <v>10085.821662727531</v>
      </c>
      <c r="AX29" s="25">
        <f t="shared" si="11"/>
        <v>10489.25452923663</v>
      </c>
      <c r="AY29" s="25">
        <f t="shared" si="11"/>
        <v>10908.824710406094</v>
      </c>
      <c r="AZ29" s="25">
        <f t="shared" si="11"/>
        <v>11345.177698822341</v>
      </c>
      <c r="BA29" s="25">
        <f t="shared" si="11"/>
        <v>11798.984806775235</v>
      </c>
      <c r="BB29" s="25">
        <f t="shared" si="11"/>
        <v>12270.944199046244</v>
      </c>
      <c r="BC29" s="25">
        <f t="shared" si="11"/>
        <v>12761.781967008093</v>
      </c>
      <c r="BD29" s="25">
        <f t="shared" si="11"/>
        <v>13272.253245688416</v>
      </c>
      <c r="BE29" s="25">
        <f t="shared" si="11"/>
        <v>13803.143375515954</v>
      </c>
      <c r="BF29" s="25">
        <f t="shared" si="11"/>
        <v>14355.269110536592</v>
      </c>
      <c r="BG29" s="25">
        <f t="shared" si="11"/>
        <v>14929.479874958059</v>
      </c>
      <c r="BH29" s="25">
        <f t="shared" si="11"/>
        <v>15526.659069956382</v>
      </c>
      <c r="BI29" s="25">
        <f t="shared" si="11"/>
        <v>16147.725432754636</v>
      </c>
      <c r="BJ29" s="25">
        <f t="shared" si="11"/>
        <v>16793.634450064819</v>
      </c>
      <c r="BK29" s="25">
        <f t="shared" si="11"/>
        <v>17465.379828067413</v>
      </c>
      <c r="BL29" s="25">
        <f t="shared" si="11"/>
        <v>18163.995021190112</v>
      </c>
      <c r="BM29" s="25">
        <f t="shared" si="11"/>
        <v>18890.554822037717</v>
      </c>
      <c r="BN29" s="25">
        <f t="shared" si="11"/>
        <v>19646.17701491922</v>
      </c>
      <c r="BO29" s="25">
        <f t="shared" si="11"/>
        <v>20432.02409551599</v>
      </c>
      <c r="BP29" s="25">
        <f t="shared" si="11"/>
        <v>21249.305059336635</v>
      </c>
      <c r="BQ29" s="25">
        <f t="shared" si="11"/>
        <v>22099.2772617101</v>
      </c>
      <c r="BR29" s="25">
        <f t="shared" si="11"/>
        <v>22983.248352178507</v>
      </c>
      <c r="BS29" s="25">
        <f t="shared" si="11"/>
        <v>23902.578286265649</v>
      </c>
      <c r="BT29" s="25">
        <f t="shared" si="11"/>
        <v>24858.681417716274</v>
      </c>
    </row>
    <row r="30" spans="1:72" ht="15.75" customHeight="1" x14ac:dyDescent="0.2">
      <c r="A30" s="8"/>
      <c r="B30" s="8" t="s">
        <v>47</v>
      </c>
      <c r="C30" s="25">
        <f t="shared" ref="C30:BT30" si="12">C29*12</f>
        <v>758.66018372868075</v>
      </c>
      <c r="D30" s="25">
        <f t="shared" si="12"/>
        <v>1555.5878687391623</v>
      </c>
      <c r="E30" s="25">
        <f t="shared" si="12"/>
        <v>2384.3926611500592</v>
      </c>
      <c r="F30" s="25">
        <f t="shared" si="12"/>
        <v>3246.3496452573963</v>
      </c>
      <c r="G30" s="25">
        <f t="shared" si="12"/>
        <v>4142.7849087290269</v>
      </c>
      <c r="H30" s="25">
        <f t="shared" si="12"/>
        <v>5075.0775827395191</v>
      </c>
      <c r="I30" s="25">
        <f t="shared" si="12"/>
        <v>6044.6619637104359</v>
      </c>
      <c r="J30" s="25">
        <f t="shared" si="12"/>
        <v>7053.0297199201887</v>
      </c>
      <c r="K30" s="25">
        <f t="shared" si="12"/>
        <v>8101.7321863783272</v>
      </c>
      <c r="L30" s="25">
        <f t="shared" si="12"/>
        <v>9192.3827514948007</v>
      </c>
      <c r="M30" s="25">
        <f t="shared" si="12"/>
        <v>10326.659339215923</v>
      </c>
      <c r="N30" s="25">
        <f t="shared" si="12"/>
        <v>11506.306990445897</v>
      </c>
      <c r="O30" s="25">
        <f t="shared" si="12"/>
        <v>12733.140547725066</v>
      </c>
      <c r="P30" s="25">
        <f t="shared" si="12"/>
        <v>14009.047447295405</v>
      </c>
      <c r="Q30" s="25">
        <f t="shared" si="12"/>
        <v>15335.990622848552</v>
      </c>
      <c r="R30" s="25">
        <f t="shared" si="12"/>
        <v>16716.011525423834</v>
      </c>
      <c r="S30" s="25">
        <f t="shared" si="12"/>
        <v>18151.233264102113</v>
      </c>
      <c r="T30" s="25">
        <f t="shared" si="12"/>
        <v>19643.863872327536</v>
      </c>
      <c r="U30" s="25">
        <f t="shared" si="12"/>
        <v>21196.199704881961</v>
      </c>
      <c r="V30" s="25">
        <f t="shared" si="12"/>
        <v>22810.62897073858</v>
      </c>
      <c r="W30" s="25">
        <f t="shared" si="12"/>
        <v>24489.635407229456</v>
      </c>
      <c r="X30" s="25">
        <f t="shared" si="12"/>
        <v>26235.802101179961</v>
      </c>
      <c r="Y30" s="25">
        <f t="shared" si="12"/>
        <v>28051.815462888502</v>
      </c>
      <c r="Z30" s="25">
        <f t="shared" si="12"/>
        <v>29940.469359065373</v>
      </c>
      <c r="AA30" s="25">
        <f t="shared" si="12"/>
        <v>31904.669411089315</v>
      </c>
      <c r="AB30" s="25">
        <f t="shared" si="12"/>
        <v>33947.437465194234</v>
      </c>
      <c r="AC30" s="25">
        <f t="shared" si="12"/>
        <v>36071.916241463332</v>
      </c>
      <c r="AD30" s="25">
        <f t="shared" si="12"/>
        <v>38281.374168783208</v>
      </c>
      <c r="AE30" s="25">
        <f t="shared" si="12"/>
        <v>40579.210413195862</v>
      </c>
      <c r="AF30" s="25">
        <f t="shared" si="12"/>
        <v>42968.960107385035</v>
      </c>
      <c r="AG30" s="25">
        <f t="shared" si="12"/>
        <v>64618.831730875099</v>
      </c>
      <c r="AH30" s="25">
        <f t="shared" si="12"/>
        <v>67203.585000110106</v>
      </c>
      <c r="AI30" s="25">
        <f t="shared" si="12"/>
        <v>69891.728400114516</v>
      </c>
      <c r="AJ30" s="25">
        <f t="shared" si="12"/>
        <v>72687.397536119097</v>
      </c>
      <c r="AK30" s="25">
        <f t="shared" si="12"/>
        <v>75594.893437563864</v>
      </c>
      <c r="AL30" s="25">
        <f t="shared" si="12"/>
        <v>78618.689175066422</v>
      </c>
      <c r="AM30" s="25">
        <f t="shared" si="12"/>
        <v>81763.436742069054</v>
      </c>
      <c r="AN30" s="25">
        <f t="shared" si="12"/>
        <v>85033.974211751847</v>
      </c>
      <c r="AO30" s="25">
        <f t="shared" si="12"/>
        <v>88435.333180221933</v>
      </c>
      <c r="AP30" s="25">
        <f t="shared" si="12"/>
        <v>91972.746507430798</v>
      </c>
      <c r="AQ30" s="25">
        <f t="shared" si="12"/>
        <v>95651.656367728036</v>
      </c>
      <c r="AR30" s="25">
        <f t="shared" si="12"/>
        <v>99477.722622437155</v>
      </c>
      <c r="AS30" s="25">
        <f t="shared" si="12"/>
        <v>103456.83152733464</v>
      </c>
      <c r="AT30" s="25">
        <f t="shared" si="12"/>
        <v>107595.10478842803</v>
      </c>
      <c r="AU30" s="25">
        <f t="shared" si="12"/>
        <v>111898.90897996518</v>
      </c>
      <c r="AV30" s="25">
        <f t="shared" si="12"/>
        <v>116374.86533916378</v>
      </c>
      <c r="AW30" s="25">
        <f t="shared" si="12"/>
        <v>121029.85995273036</v>
      </c>
      <c r="AX30" s="25">
        <f t="shared" si="12"/>
        <v>125871.05435083956</v>
      </c>
      <c r="AY30" s="25">
        <f t="shared" si="12"/>
        <v>130905.89652487313</v>
      </c>
      <c r="AZ30" s="25">
        <f t="shared" si="12"/>
        <v>136142.13238586808</v>
      </c>
      <c r="BA30" s="25">
        <f t="shared" si="12"/>
        <v>141587.81768130284</v>
      </c>
      <c r="BB30" s="25">
        <f t="shared" si="12"/>
        <v>147251.33038855492</v>
      </c>
      <c r="BC30" s="25">
        <f t="shared" si="12"/>
        <v>153141.38360409712</v>
      </c>
      <c r="BD30" s="25">
        <f t="shared" si="12"/>
        <v>159267.038948261</v>
      </c>
      <c r="BE30" s="25">
        <f t="shared" si="12"/>
        <v>165637.72050619146</v>
      </c>
      <c r="BF30" s="25">
        <f t="shared" si="12"/>
        <v>172263.22932643909</v>
      </c>
      <c r="BG30" s="25">
        <f t="shared" si="12"/>
        <v>179153.7584994967</v>
      </c>
      <c r="BH30" s="25">
        <f t="shared" si="12"/>
        <v>186319.90883947659</v>
      </c>
      <c r="BI30" s="25">
        <f t="shared" si="12"/>
        <v>193772.70519305562</v>
      </c>
      <c r="BJ30" s="25">
        <f t="shared" si="12"/>
        <v>201523.61340077783</v>
      </c>
      <c r="BK30" s="25">
        <f t="shared" si="12"/>
        <v>209584.55793680897</v>
      </c>
      <c r="BL30" s="25">
        <f t="shared" si="12"/>
        <v>217967.94025428133</v>
      </c>
      <c r="BM30" s="25">
        <f t="shared" si="12"/>
        <v>226686.6578644526</v>
      </c>
      <c r="BN30" s="25">
        <f t="shared" si="12"/>
        <v>235754.12417903065</v>
      </c>
      <c r="BO30" s="25">
        <f t="shared" si="12"/>
        <v>245184.28914619188</v>
      </c>
      <c r="BP30" s="25">
        <f t="shared" si="12"/>
        <v>254991.66071203962</v>
      </c>
      <c r="BQ30" s="25">
        <f t="shared" si="12"/>
        <v>265191.3271405212</v>
      </c>
      <c r="BR30" s="25">
        <f t="shared" si="12"/>
        <v>275798.9802261421</v>
      </c>
      <c r="BS30" s="25">
        <f t="shared" si="12"/>
        <v>286830.93943518779</v>
      </c>
      <c r="BT30" s="25">
        <f t="shared" si="12"/>
        <v>298304.17701259529</v>
      </c>
    </row>
    <row r="31" spans="1:72" ht="15.75" customHeight="1" x14ac:dyDescent="0.2">
      <c r="A31" s="8"/>
      <c r="B31" s="26" t="s">
        <v>48</v>
      </c>
      <c r="C31" s="27">
        <f t="shared" ref="C31:AH31" si="13">C30/$F$9</f>
        <v>1.4450670166260586E-2</v>
      </c>
      <c r="D31" s="27">
        <f t="shared" si="13"/>
        <v>2.9630245118841186E-2</v>
      </c>
      <c r="E31" s="27">
        <f t="shared" si="13"/>
        <v>4.5417003069524939E-2</v>
      </c>
      <c r="F31" s="27">
        <f t="shared" si="13"/>
        <v>6.1835231338236124E-2</v>
      </c>
      <c r="G31" s="27">
        <f t="shared" si="13"/>
        <v>7.8910188737695758E-2</v>
      </c>
      <c r="H31" s="27">
        <f t="shared" si="13"/>
        <v>9.6668144433133693E-2</v>
      </c>
      <c r="I31" s="27">
        <f t="shared" si="13"/>
        <v>0.11513641835638926</v>
      </c>
      <c r="J31" s="27">
        <f t="shared" si="13"/>
        <v>0.13434342323657503</v>
      </c>
      <c r="K31" s="27">
        <f t="shared" si="13"/>
        <v>0.15431870831196814</v>
      </c>
      <c r="L31" s="27">
        <f t="shared" si="13"/>
        <v>0.17509300479037715</v>
      </c>
      <c r="M31" s="27">
        <f t="shared" si="13"/>
        <v>0.19669827312792235</v>
      </c>
      <c r="N31" s="27">
        <f t="shared" si="13"/>
        <v>0.21916775219896947</v>
      </c>
      <c r="O31" s="27">
        <f t="shared" si="13"/>
        <v>0.24253601043285841</v>
      </c>
      <c r="P31" s="27">
        <f t="shared" si="13"/>
        <v>0.26683899899610297</v>
      </c>
      <c r="Q31" s="27">
        <f t="shared" si="13"/>
        <v>0.29211410710187719</v>
      </c>
      <c r="R31" s="27">
        <f t="shared" si="13"/>
        <v>0.31840021953188252</v>
      </c>
      <c r="S31" s="27">
        <f t="shared" si="13"/>
        <v>0.34573777645908788</v>
      </c>
      <c r="T31" s="27">
        <f t="shared" si="13"/>
        <v>0.37416883566338166</v>
      </c>
      <c r="U31" s="27">
        <f t="shared" si="13"/>
        <v>0.40373713723584687</v>
      </c>
      <c r="V31" s="27">
        <f t="shared" si="13"/>
        <v>0.43448817087121105</v>
      </c>
      <c r="W31" s="27">
        <f t="shared" si="13"/>
        <v>0.46646924585198962</v>
      </c>
      <c r="X31" s="27">
        <f t="shared" si="13"/>
        <v>0.49972956383199924</v>
      </c>
      <c r="Y31" s="27">
        <f t="shared" si="13"/>
        <v>0.53432029453120955</v>
      </c>
      <c r="Z31" s="27">
        <f t="shared" si="13"/>
        <v>0.57029465445838812</v>
      </c>
      <c r="AA31" s="27">
        <f t="shared" si="13"/>
        <v>0.60770798878265364</v>
      </c>
      <c r="AB31" s="27">
        <f t="shared" si="13"/>
        <v>0.64661785647989023</v>
      </c>
      <c r="AC31" s="27">
        <f t="shared" si="13"/>
        <v>0.68708411888501586</v>
      </c>
      <c r="AD31" s="27">
        <f t="shared" si="13"/>
        <v>0.72916903178634684</v>
      </c>
      <c r="AE31" s="27">
        <f t="shared" si="13"/>
        <v>0.7729373412037307</v>
      </c>
      <c r="AF31" s="27">
        <f t="shared" si="13"/>
        <v>0.81845638299781021</v>
      </c>
      <c r="AG31" s="27">
        <f t="shared" si="13"/>
        <v>1.2308348901119066</v>
      </c>
      <c r="AH31" s="27">
        <f t="shared" si="13"/>
        <v>1.280068285716383</v>
      </c>
      <c r="AI31" s="27">
        <f t="shared" ref="AI31:BN31" si="14">AI30/$F$9</f>
        <v>1.3312710171450384</v>
      </c>
      <c r="AJ31" s="27">
        <f t="shared" si="14"/>
        <v>1.38452185783084</v>
      </c>
      <c r="AK31" s="27">
        <f t="shared" si="14"/>
        <v>1.4399027321440736</v>
      </c>
      <c r="AL31" s="27">
        <f t="shared" si="14"/>
        <v>1.4974988414298367</v>
      </c>
      <c r="AM31" s="27">
        <f t="shared" si="14"/>
        <v>1.5573987950870296</v>
      </c>
      <c r="AN31" s="27">
        <f t="shared" si="14"/>
        <v>1.6196947468905114</v>
      </c>
      <c r="AO31" s="27">
        <f t="shared" si="14"/>
        <v>1.684482536766132</v>
      </c>
      <c r="AP31" s="27">
        <f t="shared" si="14"/>
        <v>1.7518618382367772</v>
      </c>
      <c r="AQ31" s="27">
        <f t="shared" si="14"/>
        <v>1.8219363117662484</v>
      </c>
      <c r="AR31" s="27">
        <f t="shared" si="14"/>
        <v>1.8948137642368983</v>
      </c>
      <c r="AS31" s="27">
        <f t="shared" si="14"/>
        <v>1.9706063148063742</v>
      </c>
      <c r="AT31" s="27">
        <f t="shared" si="14"/>
        <v>2.0494305673986291</v>
      </c>
      <c r="AU31" s="27">
        <f t="shared" si="14"/>
        <v>2.1314077900945749</v>
      </c>
      <c r="AV31" s="27">
        <f t="shared" si="14"/>
        <v>2.2166641016983575</v>
      </c>
      <c r="AW31" s="27">
        <f t="shared" si="14"/>
        <v>2.3053306657662924</v>
      </c>
      <c r="AX31" s="27">
        <f t="shared" si="14"/>
        <v>2.3975438923969441</v>
      </c>
      <c r="AY31" s="27">
        <f t="shared" si="14"/>
        <v>2.4934456480928215</v>
      </c>
      <c r="AZ31" s="27">
        <f t="shared" si="14"/>
        <v>2.5931834740165352</v>
      </c>
      <c r="BA31" s="27">
        <f t="shared" si="14"/>
        <v>2.696910812977197</v>
      </c>
      <c r="BB31" s="27">
        <f t="shared" si="14"/>
        <v>2.8047872454962843</v>
      </c>
      <c r="BC31" s="27">
        <f t="shared" si="14"/>
        <v>2.9169787353161358</v>
      </c>
      <c r="BD31" s="27">
        <f t="shared" si="14"/>
        <v>3.0336578847287812</v>
      </c>
      <c r="BE31" s="27">
        <f t="shared" si="14"/>
        <v>3.1550042001179324</v>
      </c>
      <c r="BF31" s="27">
        <f t="shared" si="14"/>
        <v>3.2812043681226495</v>
      </c>
      <c r="BG31" s="27">
        <f t="shared" si="14"/>
        <v>3.4124525428475563</v>
      </c>
      <c r="BH31" s="27">
        <f t="shared" si="14"/>
        <v>3.5489506445614589</v>
      </c>
      <c r="BI31" s="27">
        <f t="shared" si="14"/>
        <v>3.6909086703439167</v>
      </c>
      <c r="BJ31" s="27">
        <f t="shared" si="14"/>
        <v>3.8385450171576729</v>
      </c>
      <c r="BK31" s="27">
        <f t="shared" si="14"/>
        <v>3.9920868178439801</v>
      </c>
      <c r="BL31" s="27">
        <f t="shared" si="14"/>
        <v>4.1517702905577396</v>
      </c>
      <c r="BM31" s="27">
        <f t="shared" si="14"/>
        <v>4.3178411021800498</v>
      </c>
      <c r="BN31" s="27">
        <f t="shared" si="14"/>
        <v>4.4905547462672502</v>
      </c>
      <c r="BO31" s="27">
        <f t="shared" ref="BO31:BT31" si="15">BO30/$F$9</f>
        <v>4.6701769361179402</v>
      </c>
      <c r="BP31" s="27">
        <f t="shared" si="15"/>
        <v>4.8569840135626592</v>
      </c>
      <c r="BQ31" s="27">
        <f t="shared" si="15"/>
        <v>5.051263374105166</v>
      </c>
      <c r="BR31" s="27">
        <f t="shared" si="15"/>
        <v>5.253313909069373</v>
      </c>
      <c r="BS31" s="27">
        <f t="shared" si="15"/>
        <v>5.4634464654321482</v>
      </c>
      <c r="BT31" s="27">
        <f t="shared" si="15"/>
        <v>5.6819843240494343</v>
      </c>
    </row>
    <row r="32" spans="1:72" ht="15.75" customHeight="1" x14ac:dyDescent="0.2">
      <c r="A32" s="8"/>
      <c r="B32" s="28"/>
      <c r="C32" s="28"/>
      <c r="D32" s="28"/>
      <c r="E32" s="28"/>
      <c r="F32" s="28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</row>
    <row r="33" spans="1:72" ht="15.75" customHeight="1" x14ac:dyDescent="0.2">
      <c r="A33" s="8"/>
      <c r="B33" s="28"/>
      <c r="C33" s="28"/>
      <c r="D33" s="28"/>
      <c r="E33" s="28"/>
      <c r="F33" s="28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</row>
    <row r="34" spans="1:72" ht="15.75" customHeight="1" x14ac:dyDescent="0.2">
      <c r="A34" s="8"/>
      <c r="B34" s="8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</row>
    <row r="35" spans="1:72" ht="15.75" customHeight="1" x14ac:dyDescent="0.2">
      <c r="A35" s="19"/>
      <c r="B35" s="21" t="s">
        <v>49</v>
      </c>
      <c r="C35" s="99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</row>
    <row r="36" spans="1:72" ht="15.75" customHeight="1" x14ac:dyDescent="0.2">
      <c r="A36" s="8"/>
      <c r="B36" s="8" t="s">
        <v>50</v>
      </c>
      <c r="C36" s="25">
        <f t="shared" ref="C36:BT36" si="16">C37/12</f>
        <v>365.76765858860745</v>
      </c>
      <c r="D36" s="25">
        <f t="shared" si="16"/>
        <v>384.48102618575894</v>
      </c>
      <c r="E36" s="25">
        <f t="shared" si="16"/>
        <v>404.15180518494162</v>
      </c>
      <c r="F36" s="25">
        <f t="shared" si="16"/>
        <v>424.82897857053223</v>
      </c>
      <c r="G36" s="25">
        <f t="shared" si="16"/>
        <v>446.56403538935893</v>
      </c>
      <c r="H36" s="25">
        <f t="shared" si="16"/>
        <v>469.41109896560374</v>
      </c>
      <c r="I36" s="25">
        <f t="shared" si="16"/>
        <v>493.42706167543173</v>
      </c>
      <c r="J36" s="25">
        <f t="shared" si="16"/>
        <v>518.67172661695315</v>
      </c>
      <c r="K36" s="25">
        <f t="shared" si="16"/>
        <v>545.20795652827167</v>
      </c>
      <c r="L36" s="25">
        <f t="shared" si="16"/>
        <v>573.1018303244806</v>
      </c>
      <c r="M36" s="25">
        <f t="shared" si="16"/>
        <v>602.42280764337681</v>
      </c>
      <c r="N36" s="25">
        <f t="shared" si="16"/>
        <v>633.24390180965565</v>
      </c>
      <c r="O36" s="25">
        <f t="shared" si="16"/>
        <v>665.6418616482697</v>
      </c>
      <c r="P36" s="25">
        <f t="shared" si="16"/>
        <v>699.69736259972706</v>
      </c>
      <c r="Q36" s="25">
        <f t="shared" si="16"/>
        <v>735.4952076131716</v>
      </c>
      <c r="R36" s="25">
        <f t="shared" si="16"/>
        <v>773.12453831758228</v>
      </c>
      <c r="S36" s="25">
        <f t="shared" si="16"/>
        <v>812.67905699684832</v>
      </c>
      <c r="T36" s="25">
        <f t="shared" si="16"/>
        <v>854.25725992154423</v>
      </c>
      <c r="U36" s="25">
        <f t="shared" si="16"/>
        <v>897.96268261837884</v>
      </c>
      <c r="V36" s="25">
        <f t="shared" si="16"/>
        <v>943.90415768810874</v>
      </c>
      <c r="W36" s="25">
        <f t="shared" si="16"/>
        <v>992.19608581389184</v>
      </c>
      <c r="X36" s="25">
        <f t="shared" si="16"/>
        <v>1042.9587206349559</v>
      </c>
      <c r="Y36" s="25">
        <f t="shared" si="16"/>
        <v>1096.3184681949449</v>
      </c>
      <c r="Z36" s="25">
        <f t="shared" si="16"/>
        <v>1152.4082017105927</v>
      </c>
      <c r="AA36" s="25">
        <f t="shared" si="16"/>
        <v>1211.3675924445827</v>
      </c>
      <c r="AB36" s="25">
        <f t="shared" si="16"/>
        <v>1273.3434575064748</v>
      </c>
      <c r="AC36" s="25">
        <f t="shared" si="16"/>
        <v>1338.4901254477936</v>
      </c>
      <c r="AD36" s="25">
        <f t="shared" si="16"/>
        <v>1406.9698205616617</v>
      </c>
      <c r="AE36" s="25">
        <f t="shared" si="16"/>
        <v>1478.9530668439184</v>
      </c>
      <c r="AF36" s="25">
        <f t="shared" si="16"/>
        <v>1554.6191126216636</v>
      </c>
      <c r="AG36" s="25">
        <f t="shared" si="16"/>
        <v>0</v>
      </c>
      <c r="AH36" s="25">
        <f t="shared" si="16"/>
        <v>0</v>
      </c>
      <c r="AI36" s="25">
        <f t="shared" si="16"/>
        <v>0</v>
      </c>
      <c r="AJ36" s="25">
        <f t="shared" si="16"/>
        <v>0</v>
      </c>
      <c r="AK36" s="25">
        <f t="shared" si="16"/>
        <v>0</v>
      </c>
      <c r="AL36" s="25">
        <f t="shared" si="16"/>
        <v>0</v>
      </c>
      <c r="AM36" s="25">
        <f t="shared" si="16"/>
        <v>0</v>
      </c>
      <c r="AN36" s="25">
        <f t="shared" si="16"/>
        <v>0</v>
      </c>
      <c r="AO36" s="25">
        <f t="shared" si="16"/>
        <v>0</v>
      </c>
      <c r="AP36" s="25">
        <f t="shared" si="16"/>
        <v>0</v>
      </c>
      <c r="AQ36" s="25">
        <f t="shared" si="16"/>
        <v>0</v>
      </c>
      <c r="AR36" s="25">
        <f t="shared" si="16"/>
        <v>0</v>
      </c>
      <c r="AS36" s="25">
        <f t="shared" si="16"/>
        <v>0</v>
      </c>
      <c r="AT36" s="25">
        <f t="shared" si="16"/>
        <v>0</v>
      </c>
      <c r="AU36" s="25">
        <f t="shared" si="16"/>
        <v>0</v>
      </c>
      <c r="AV36" s="25">
        <f t="shared" si="16"/>
        <v>0</v>
      </c>
      <c r="AW36" s="25">
        <f t="shared" si="16"/>
        <v>0</v>
      </c>
      <c r="AX36" s="25">
        <f t="shared" si="16"/>
        <v>0</v>
      </c>
      <c r="AY36" s="25">
        <f t="shared" si="16"/>
        <v>0</v>
      </c>
      <c r="AZ36" s="25">
        <f t="shared" si="16"/>
        <v>0</v>
      </c>
      <c r="BA36" s="25">
        <f t="shared" si="16"/>
        <v>0</v>
      </c>
      <c r="BB36" s="25">
        <f t="shared" si="16"/>
        <v>0</v>
      </c>
      <c r="BC36" s="25">
        <f t="shared" si="16"/>
        <v>0</v>
      </c>
      <c r="BD36" s="25">
        <f t="shared" si="16"/>
        <v>0</v>
      </c>
      <c r="BE36" s="25">
        <f t="shared" si="16"/>
        <v>0</v>
      </c>
      <c r="BF36" s="25">
        <f t="shared" si="16"/>
        <v>0</v>
      </c>
      <c r="BG36" s="25">
        <f t="shared" si="16"/>
        <v>0</v>
      </c>
      <c r="BH36" s="25">
        <f t="shared" si="16"/>
        <v>0</v>
      </c>
      <c r="BI36" s="25">
        <f t="shared" si="16"/>
        <v>0</v>
      </c>
      <c r="BJ36" s="25">
        <f t="shared" si="16"/>
        <v>0</v>
      </c>
      <c r="BK36" s="25">
        <f t="shared" si="16"/>
        <v>0</v>
      </c>
      <c r="BL36" s="25">
        <f t="shared" si="16"/>
        <v>0</v>
      </c>
      <c r="BM36" s="25">
        <f t="shared" si="16"/>
        <v>0</v>
      </c>
      <c r="BN36" s="25">
        <f t="shared" si="16"/>
        <v>0</v>
      </c>
      <c r="BO36" s="25">
        <f t="shared" si="16"/>
        <v>0</v>
      </c>
      <c r="BP36" s="25">
        <f t="shared" si="16"/>
        <v>0</v>
      </c>
      <c r="BQ36" s="25">
        <f t="shared" si="16"/>
        <v>0</v>
      </c>
      <c r="BR36" s="25">
        <f t="shared" si="16"/>
        <v>0</v>
      </c>
      <c r="BS36" s="25">
        <f t="shared" si="16"/>
        <v>0</v>
      </c>
      <c r="BT36" s="25">
        <f t="shared" si="16"/>
        <v>0</v>
      </c>
    </row>
    <row r="37" spans="1:72" ht="15.75" customHeight="1" x14ac:dyDescent="0.2">
      <c r="A37" s="8"/>
      <c r="B37" s="8" t="s">
        <v>51</v>
      </c>
      <c r="C37" s="25">
        <f>'Property 3'!$H109</f>
        <v>4389.2119030632894</v>
      </c>
      <c r="D37" s="25">
        <f>'Property 3'!$H110</f>
        <v>4613.772314229107</v>
      </c>
      <c r="E37" s="25">
        <f>'Property 3'!$H111</f>
        <v>4849.8216622192995</v>
      </c>
      <c r="F37" s="25">
        <f>'Property 3'!$H112</f>
        <v>5097.947742846387</v>
      </c>
      <c r="G37" s="25">
        <f>'Property 3'!$H113</f>
        <v>5358.7684246723074</v>
      </c>
      <c r="H37" s="25">
        <f>'Property 3'!$H114</f>
        <v>5632.9331875872449</v>
      </c>
      <c r="I37" s="25">
        <f>'Property 3'!$H115</f>
        <v>5921.1247401051805</v>
      </c>
      <c r="J37" s="25">
        <f>'Property 3'!$H116</f>
        <v>6224.0607194034383</v>
      </c>
      <c r="K37" s="25">
        <f>'Property 3'!$H117</f>
        <v>6542.4954783392604</v>
      </c>
      <c r="L37" s="25">
        <f>'Property 3'!$H118</f>
        <v>6877.2219638937677</v>
      </c>
      <c r="M37" s="25">
        <f>'Property 3'!$H119</f>
        <v>7229.0736917205213</v>
      </c>
      <c r="N37" s="25">
        <f>'Property 3'!$H120</f>
        <v>7598.9268217158678</v>
      </c>
      <c r="O37" s="25">
        <f>'Property 3'!$H121</f>
        <v>7987.7023397792364</v>
      </c>
      <c r="P37" s="25">
        <f>'Property 3'!$H122</f>
        <v>8396.3683511967247</v>
      </c>
      <c r="Q37" s="25">
        <f>'Property 3'!$H123</f>
        <v>8825.9424913580588</v>
      </c>
      <c r="R37" s="25">
        <f>'Property 3'!$H124</f>
        <v>9277.4944598109869</v>
      </c>
      <c r="S37" s="25">
        <f>'Property 3'!$H125</f>
        <v>9752.1486839621793</v>
      </c>
      <c r="T37" s="25">
        <f>'Property 3'!$H126</f>
        <v>10251.087119058531</v>
      </c>
      <c r="U37" s="25">
        <f>'Property 3'!$H127</f>
        <v>10775.552191420546</v>
      </c>
      <c r="V37" s="25">
        <f>'Property 3'!$H128</f>
        <v>11326.849892257305</v>
      </c>
      <c r="W37" s="25">
        <f>'Property 3'!$H129</f>
        <v>11906.353029766702</v>
      </c>
      <c r="X37" s="25">
        <f>'Property 3'!$H130</f>
        <v>12515.504647619469</v>
      </c>
      <c r="Y37" s="25">
        <f>'Property 3'!$H131</f>
        <v>13155.821618339338</v>
      </c>
      <c r="Z37" s="25">
        <f>'Property 3'!$H132</f>
        <v>13828.898420527112</v>
      </c>
      <c r="AA37" s="25">
        <f>'Property 3'!$H133</f>
        <v>14536.411109334993</v>
      </c>
      <c r="AB37" s="25">
        <f>'Property 3'!$H134</f>
        <v>15280.121490077698</v>
      </c>
      <c r="AC37" s="25">
        <f>'Property 3'!$H135</f>
        <v>16061.881505373523</v>
      </c>
      <c r="AD37" s="25">
        <f>'Property 3'!$H136</f>
        <v>16883.637846739941</v>
      </c>
      <c r="AE37" s="25">
        <f>'Property 3'!$H137</f>
        <v>17747.43680212702</v>
      </c>
      <c r="AF37" s="25">
        <f>'Property 3'!$H138</f>
        <v>18655.429351459963</v>
      </c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15.75" customHeight="1" x14ac:dyDescent="0.2">
      <c r="A38" s="8"/>
      <c r="B38" s="8" t="s">
        <v>52</v>
      </c>
      <c r="C38" s="25">
        <f>C37</f>
        <v>4389.2119030632894</v>
      </c>
      <c r="D38" s="25">
        <f t="shared" ref="D38:AF38" si="17">D37+C38</f>
        <v>9002.9842172923964</v>
      </c>
      <c r="E38" s="25">
        <f t="shared" si="17"/>
        <v>13852.805879511696</v>
      </c>
      <c r="F38" s="25">
        <f>F37+E38</f>
        <v>18950.753622358083</v>
      </c>
      <c r="G38" s="25">
        <f>G37+F38</f>
        <v>24309.52204703039</v>
      </c>
      <c r="H38" s="25">
        <f>H37+G38</f>
        <v>29942.455234617635</v>
      </c>
      <c r="I38" s="25">
        <f>I37+H38</f>
        <v>35863.579974722816</v>
      </c>
      <c r="J38" s="25">
        <f t="shared" si="17"/>
        <v>42087.640694126254</v>
      </c>
      <c r="K38" s="25">
        <f>K37+J38</f>
        <v>48630.136172465514</v>
      </c>
      <c r="L38" s="25">
        <f t="shared" si="17"/>
        <v>55507.358136359282</v>
      </c>
      <c r="M38" s="25">
        <f t="shared" si="17"/>
        <v>62736.431828079803</v>
      </c>
      <c r="N38" s="25">
        <f t="shared" si="17"/>
        <v>70335.358649795671</v>
      </c>
      <c r="O38" s="25">
        <f t="shared" si="17"/>
        <v>78323.060989574908</v>
      </c>
      <c r="P38" s="25">
        <f t="shared" si="17"/>
        <v>86719.429340771632</v>
      </c>
      <c r="Q38" s="25">
        <f t="shared" si="17"/>
        <v>95545.371832129691</v>
      </c>
      <c r="R38" s="25">
        <f t="shared" si="17"/>
        <v>104822.86629194068</v>
      </c>
      <c r="S38" s="25">
        <f t="shared" si="17"/>
        <v>114575.01497590286</v>
      </c>
      <c r="T38" s="25">
        <f t="shared" si="17"/>
        <v>124826.10209496139</v>
      </c>
      <c r="U38" s="25">
        <f t="shared" si="17"/>
        <v>135601.65428638193</v>
      </c>
      <c r="V38" s="25">
        <f t="shared" si="17"/>
        <v>146928.50417863924</v>
      </c>
      <c r="W38" s="25">
        <f t="shared" si="17"/>
        <v>158834.85720840594</v>
      </c>
      <c r="X38" s="25">
        <f t="shared" si="17"/>
        <v>171350.36185602541</v>
      </c>
      <c r="Y38" s="25">
        <f t="shared" si="17"/>
        <v>184506.18347436475</v>
      </c>
      <c r="Z38" s="25">
        <f t="shared" si="17"/>
        <v>198335.08189489186</v>
      </c>
      <c r="AA38" s="25">
        <f t="shared" si="17"/>
        <v>212871.49300422685</v>
      </c>
      <c r="AB38" s="25">
        <f t="shared" si="17"/>
        <v>228151.61449430455</v>
      </c>
      <c r="AC38" s="25">
        <f t="shared" si="17"/>
        <v>244213.49599967807</v>
      </c>
      <c r="AD38" s="25">
        <f t="shared" si="17"/>
        <v>261097.133846418</v>
      </c>
      <c r="AE38" s="25">
        <f t="shared" si="17"/>
        <v>278844.57064854505</v>
      </c>
      <c r="AF38" s="25">
        <f t="shared" si="17"/>
        <v>297500.00000000501</v>
      </c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15.75" customHeight="1" x14ac:dyDescent="0.2">
      <c r="A39" s="8"/>
      <c r="B39" s="26" t="s">
        <v>53</v>
      </c>
      <c r="C39" s="27">
        <f t="shared" ref="C39:AH39" si="18">C37/$F$9</f>
        <v>8.3604036248824565E-2</v>
      </c>
      <c r="D39" s="27">
        <f t="shared" si="18"/>
        <v>8.7881377413887754E-2</v>
      </c>
      <c r="E39" s="27">
        <f t="shared" si="18"/>
        <v>9.2377555470843795E-2</v>
      </c>
      <c r="F39" s="27">
        <f t="shared" si="18"/>
        <v>9.7103766530407365E-2</v>
      </c>
      <c r="G39" s="27">
        <f t="shared" si="18"/>
        <v>0.10207177951756777</v>
      </c>
      <c r="H39" s="27">
        <f t="shared" si="18"/>
        <v>0.10729396547785229</v>
      </c>
      <c r="I39" s="27">
        <f t="shared" si="18"/>
        <v>0.11278332838295582</v>
      </c>
      <c r="J39" s="27">
        <f t="shared" si="18"/>
        <v>0.11855353751244645</v>
      </c>
      <c r="K39" s="27">
        <f t="shared" si="18"/>
        <v>0.12461896149217638</v>
      </c>
      <c r="L39" s="27">
        <f t="shared" si="18"/>
        <v>0.130994704074167</v>
      </c>
      <c r="M39" s="27">
        <f t="shared" si="18"/>
        <v>0.13769664174705754</v>
      </c>
      <c r="N39" s="27">
        <f t="shared" si="18"/>
        <v>0.14474146327077844</v>
      </c>
      <c r="O39" s="27">
        <f t="shared" si="18"/>
        <v>0.1521467112338902</v>
      </c>
      <c r="P39" s="27">
        <f t="shared" si="18"/>
        <v>0.15993082573708048</v>
      </c>
      <c r="Q39" s="27">
        <f t="shared" si="18"/>
        <v>0.16811319031158206</v>
      </c>
      <c r="R39" s="27">
        <f t="shared" si="18"/>
        <v>0.17671418018687593</v>
      </c>
      <c r="S39" s="27">
        <f t="shared" si="18"/>
        <v>0.18575521302785103</v>
      </c>
      <c r="T39" s="27">
        <f t="shared" si="18"/>
        <v>0.19525880226778156</v>
      </c>
      <c r="U39" s="27">
        <f t="shared" si="18"/>
        <v>0.20524861316991516</v>
      </c>
      <c r="V39" s="27">
        <f t="shared" si="18"/>
        <v>0.21574952175728201</v>
      </c>
      <c r="W39" s="27">
        <f t="shared" si="18"/>
        <v>0.226787676757461</v>
      </c>
      <c r="X39" s="27">
        <f t="shared" si="18"/>
        <v>0.23839056471656131</v>
      </c>
      <c r="Y39" s="27">
        <f t="shared" si="18"/>
        <v>0.2505870784445588</v>
      </c>
      <c r="Z39" s="27">
        <f t="shared" si="18"/>
        <v>0.26340758896242117</v>
      </c>
      <c r="AA39" s="27">
        <f t="shared" si="18"/>
        <v>0.27688402113019034</v>
      </c>
      <c r="AB39" s="27">
        <f t="shared" si="18"/>
        <v>0.29104993314433708</v>
      </c>
      <c r="AC39" s="27">
        <f t="shared" si="18"/>
        <v>0.3059406001023528</v>
      </c>
      <c r="AD39" s="27">
        <f t="shared" si="18"/>
        <v>0.32159310184266554</v>
      </c>
      <c r="AE39" s="27">
        <f t="shared" si="18"/>
        <v>0.3380464152786099</v>
      </c>
      <c r="AF39" s="27">
        <f t="shared" si="18"/>
        <v>0.35534151145638027</v>
      </c>
      <c r="AG39" s="27">
        <f t="shared" si="18"/>
        <v>0</v>
      </c>
      <c r="AH39" s="27">
        <f t="shared" si="18"/>
        <v>0</v>
      </c>
      <c r="AI39" s="27">
        <f t="shared" ref="AI39:BN39" si="19">AI37/$F$9</f>
        <v>0</v>
      </c>
      <c r="AJ39" s="27">
        <f t="shared" si="19"/>
        <v>0</v>
      </c>
      <c r="AK39" s="27">
        <f t="shared" si="19"/>
        <v>0</v>
      </c>
      <c r="AL39" s="27">
        <f t="shared" si="19"/>
        <v>0</v>
      </c>
      <c r="AM39" s="27">
        <f t="shared" si="19"/>
        <v>0</v>
      </c>
      <c r="AN39" s="27">
        <f t="shared" si="19"/>
        <v>0</v>
      </c>
      <c r="AO39" s="27">
        <f t="shared" si="19"/>
        <v>0</v>
      </c>
      <c r="AP39" s="27">
        <f t="shared" si="19"/>
        <v>0</v>
      </c>
      <c r="AQ39" s="27">
        <f t="shared" si="19"/>
        <v>0</v>
      </c>
      <c r="AR39" s="27">
        <f t="shared" si="19"/>
        <v>0</v>
      </c>
      <c r="AS39" s="27">
        <f t="shared" si="19"/>
        <v>0</v>
      </c>
      <c r="AT39" s="27">
        <f t="shared" si="19"/>
        <v>0</v>
      </c>
      <c r="AU39" s="27">
        <f t="shared" si="19"/>
        <v>0</v>
      </c>
      <c r="AV39" s="27">
        <f t="shared" si="19"/>
        <v>0</v>
      </c>
      <c r="AW39" s="27">
        <f t="shared" si="19"/>
        <v>0</v>
      </c>
      <c r="AX39" s="27">
        <f t="shared" si="19"/>
        <v>0</v>
      </c>
      <c r="AY39" s="27">
        <f t="shared" si="19"/>
        <v>0</v>
      </c>
      <c r="AZ39" s="27">
        <f t="shared" si="19"/>
        <v>0</v>
      </c>
      <c r="BA39" s="27">
        <f t="shared" si="19"/>
        <v>0</v>
      </c>
      <c r="BB39" s="27">
        <f t="shared" si="19"/>
        <v>0</v>
      </c>
      <c r="BC39" s="27">
        <f t="shared" si="19"/>
        <v>0</v>
      </c>
      <c r="BD39" s="27">
        <f t="shared" si="19"/>
        <v>0</v>
      </c>
      <c r="BE39" s="27">
        <f t="shared" si="19"/>
        <v>0</v>
      </c>
      <c r="BF39" s="27">
        <f t="shared" si="19"/>
        <v>0</v>
      </c>
      <c r="BG39" s="27">
        <f t="shared" si="19"/>
        <v>0</v>
      </c>
      <c r="BH39" s="27">
        <f t="shared" si="19"/>
        <v>0</v>
      </c>
      <c r="BI39" s="27">
        <f t="shared" si="19"/>
        <v>0</v>
      </c>
      <c r="BJ39" s="27">
        <f t="shared" si="19"/>
        <v>0</v>
      </c>
      <c r="BK39" s="27">
        <f t="shared" si="19"/>
        <v>0</v>
      </c>
      <c r="BL39" s="27">
        <f t="shared" si="19"/>
        <v>0</v>
      </c>
      <c r="BM39" s="27">
        <f t="shared" si="19"/>
        <v>0</v>
      </c>
      <c r="BN39" s="27">
        <f t="shared" si="19"/>
        <v>0</v>
      </c>
      <c r="BO39" s="27">
        <f t="shared" ref="BO39:BT39" si="20">BO37/$F$9</f>
        <v>0</v>
      </c>
      <c r="BP39" s="27">
        <f t="shared" si="20"/>
        <v>0</v>
      </c>
      <c r="BQ39" s="27">
        <f t="shared" si="20"/>
        <v>0</v>
      </c>
      <c r="BR39" s="27">
        <f t="shared" si="20"/>
        <v>0</v>
      </c>
      <c r="BS39" s="27">
        <f t="shared" si="20"/>
        <v>0</v>
      </c>
      <c r="BT39" s="27">
        <f t="shared" si="20"/>
        <v>0</v>
      </c>
    </row>
    <row r="40" spans="1:72" ht="15.75" customHeight="1" x14ac:dyDescent="0.2">
      <c r="A40" s="8"/>
      <c r="B40" s="29" t="s">
        <v>54</v>
      </c>
      <c r="C40" s="30">
        <f t="shared" ref="C40:BT40" si="21">C31+C39</f>
        <v>9.8054706415085152E-2</v>
      </c>
      <c r="D40" s="30">
        <f t="shared" si="21"/>
        <v>0.11751162253272894</v>
      </c>
      <c r="E40" s="30">
        <f t="shared" si="21"/>
        <v>0.13779455854036873</v>
      </c>
      <c r="F40" s="30">
        <f t="shared" si="21"/>
        <v>0.15893899786864349</v>
      </c>
      <c r="G40" s="30">
        <f t="shared" si="21"/>
        <v>0.18098196825526353</v>
      </c>
      <c r="H40" s="30">
        <f t="shared" si="21"/>
        <v>0.20396210991098598</v>
      </c>
      <c r="I40" s="30">
        <f t="shared" si="21"/>
        <v>0.22791974673934506</v>
      </c>
      <c r="J40" s="30">
        <f t="shared" si="21"/>
        <v>0.25289696074902146</v>
      </c>
      <c r="K40" s="30">
        <f t="shared" si="21"/>
        <v>0.27893766980414453</v>
      </c>
      <c r="L40" s="30">
        <f t="shared" si="21"/>
        <v>0.30608770886454417</v>
      </c>
      <c r="M40" s="30">
        <f t="shared" si="21"/>
        <v>0.33439491487497985</v>
      </c>
      <c r="N40" s="30">
        <f t="shared" si="21"/>
        <v>0.36390921546974792</v>
      </c>
      <c r="O40" s="30">
        <f t="shared" si="21"/>
        <v>0.39468272166674861</v>
      </c>
      <c r="P40" s="30">
        <f t="shared" si="21"/>
        <v>0.42676982473318348</v>
      </c>
      <c r="Q40" s="30">
        <f t="shared" si="21"/>
        <v>0.46022729741345925</v>
      </c>
      <c r="R40" s="30">
        <f t="shared" si="21"/>
        <v>0.49511439971875848</v>
      </c>
      <c r="S40" s="30">
        <f t="shared" si="21"/>
        <v>0.5314929894869389</v>
      </c>
      <c r="T40" s="30">
        <f t="shared" si="21"/>
        <v>0.56942763793116324</v>
      </c>
      <c r="U40" s="30">
        <f t="shared" si="21"/>
        <v>0.60898575040576208</v>
      </c>
      <c r="V40" s="30">
        <f t="shared" si="21"/>
        <v>0.65023769262849307</v>
      </c>
      <c r="W40" s="30">
        <f t="shared" si="21"/>
        <v>0.6932569226094506</v>
      </c>
      <c r="X40" s="30">
        <f t="shared" si="21"/>
        <v>0.73812012854856057</v>
      </c>
      <c r="Y40" s="30">
        <f t="shared" si="21"/>
        <v>0.78490737297576829</v>
      </c>
      <c r="Z40" s="30">
        <f t="shared" si="21"/>
        <v>0.83370224342080923</v>
      </c>
      <c r="AA40" s="30">
        <f t="shared" si="21"/>
        <v>0.88459200991284392</v>
      </c>
      <c r="AB40" s="30">
        <f t="shared" si="21"/>
        <v>0.93766778962422737</v>
      </c>
      <c r="AC40" s="30">
        <f t="shared" si="21"/>
        <v>0.99302471898736866</v>
      </c>
      <c r="AD40" s="30">
        <f t="shared" si="21"/>
        <v>1.0507621336290125</v>
      </c>
      <c r="AE40" s="30">
        <f t="shared" si="21"/>
        <v>1.1109837564823406</v>
      </c>
      <c r="AF40" s="30">
        <f t="shared" si="21"/>
        <v>1.1737978944541905</v>
      </c>
      <c r="AG40" s="30">
        <f t="shared" si="21"/>
        <v>1.2308348901119066</v>
      </c>
      <c r="AH40" s="30">
        <f t="shared" si="21"/>
        <v>1.280068285716383</v>
      </c>
      <c r="AI40" s="30">
        <f t="shared" si="21"/>
        <v>1.3312710171450384</v>
      </c>
      <c r="AJ40" s="30">
        <f t="shared" si="21"/>
        <v>1.38452185783084</v>
      </c>
      <c r="AK40" s="30">
        <f t="shared" si="21"/>
        <v>1.4399027321440736</v>
      </c>
      <c r="AL40" s="30">
        <f t="shared" si="21"/>
        <v>1.4974988414298367</v>
      </c>
      <c r="AM40" s="30">
        <f t="shared" si="21"/>
        <v>1.5573987950870296</v>
      </c>
      <c r="AN40" s="30">
        <f t="shared" si="21"/>
        <v>1.6196947468905114</v>
      </c>
      <c r="AO40" s="30">
        <f t="shared" si="21"/>
        <v>1.684482536766132</v>
      </c>
      <c r="AP40" s="30">
        <f t="shared" si="21"/>
        <v>1.7518618382367772</v>
      </c>
      <c r="AQ40" s="30">
        <f t="shared" si="21"/>
        <v>1.8219363117662484</v>
      </c>
      <c r="AR40" s="30">
        <f t="shared" si="21"/>
        <v>1.8948137642368983</v>
      </c>
      <c r="AS40" s="30">
        <f t="shared" si="21"/>
        <v>1.9706063148063742</v>
      </c>
      <c r="AT40" s="30">
        <f t="shared" si="21"/>
        <v>2.0494305673986291</v>
      </c>
      <c r="AU40" s="30">
        <f t="shared" si="21"/>
        <v>2.1314077900945749</v>
      </c>
      <c r="AV40" s="30">
        <f t="shared" si="21"/>
        <v>2.2166641016983575</v>
      </c>
      <c r="AW40" s="30">
        <f t="shared" si="21"/>
        <v>2.3053306657662924</v>
      </c>
      <c r="AX40" s="30">
        <f t="shared" si="21"/>
        <v>2.3975438923969441</v>
      </c>
      <c r="AY40" s="30">
        <f t="shared" si="21"/>
        <v>2.4934456480928215</v>
      </c>
      <c r="AZ40" s="30">
        <f t="shared" si="21"/>
        <v>2.5931834740165352</v>
      </c>
      <c r="BA40" s="30">
        <f t="shared" si="21"/>
        <v>2.696910812977197</v>
      </c>
      <c r="BB40" s="30">
        <f t="shared" si="21"/>
        <v>2.8047872454962843</v>
      </c>
      <c r="BC40" s="30">
        <f t="shared" si="21"/>
        <v>2.9169787353161358</v>
      </c>
      <c r="BD40" s="30">
        <f t="shared" si="21"/>
        <v>3.0336578847287812</v>
      </c>
      <c r="BE40" s="30">
        <f t="shared" si="21"/>
        <v>3.1550042001179324</v>
      </c>
      <c r="BF40" s="30">
        <f t="shared" si="21"/>
        <v>3.2812043681226495</v>
      </c>
      <c r="BG40" s="30">
        <f t="shared" si="21"/>
        <v>3.4124525428475563</v>
      </c>
      <c r="BH40" s="30">
        <f t="shared" si="21"/>
        <v>3.5489506445614589</v>
      </c>
      <c r="BI40" s="30">
        <f t="shared" si="21"/>
        <v>3.6909086703439167</v>
      </c>
      <c r="BJ40" s="30">
        <f t="shared" si="21"/>
        <v>3.8385450171576729</v>
      </c>
      <c r="BK40" s="30">
        <f t="shared" si="21"/>
        <v>3.9920868178439801</v>
      </c>
      <c r="BL40" s="30">
        <f t="shared" si="21"/>
        <v>4.1517702905577396</v>
      </c>
      <c r="BM40" s="30">
        <f t="shared" si="21"/>
        <v>4.3178411021800498</v>
      </c>
      <c r="BN40" s="30">
        <f t="shared" si="21"/>
        <v>4.4905547462672502</v>
      </c>
      <c r="BO40" s="30">
        <f t="shared" si="21"/>
        <v>4.6701769361179402</v>
      </c>
      <c r="BP40" s="30">
        <f t="shared" si="21"/>
        <v>4.8569840135626592</v>
      </c>
      <c r="BQ40" s="30">
        <f t="shared" si="21"/>
        <v>5.051263374105166</v>
      </c>
      <c r="BR40" s="30">
        <f t="shared" si="21"/>
        <v>5.253313909069373</v>
      </c>
      <c r="BS40" s="30">
        <f t="shared" si="21"/>
        <v>5.4634464654321482</v>
      </c>
      <c r="BT40" s="30">
        <f t="shared" si="21"/>
        <v>5.6819843240494343</v>
      </c>
    </row>
    <row r="41" spans="1:72" ht="15.75" customHeight="1" x14ac:dyDescent="0.2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</row>
    <row r="42" spans="1:72" ht="15.75" customHeight="1" x14ac:dyDescent="0.2"/>
    <row r="43" spans="1:72" ht="15.75" customHeight="1" x14ac:dyDescent="0.2"/>
    <row r="44" spans="1:72" ht="15.75" customHeight="1" x14ac:dyDescent="0.2">
      <c r="B44" s="21" t="s">
        <v>32</v>
      </c>
      <c r="C44" s="99"/>
    </row>
    <row r="45" spans="1:72" ht="15.75" customHeight="1" x14ac:dyDescent="0.2">
      <c r="B45" s="31" t="s">
        <v>55</v>
      </c>
      <c r="C45" s="32">
        <f>F5</f>
        <v>350000</v>
      </c>
      <c r="D45" s="32">
        <f t="shared" ref="D45:AF45" si="22">C45+C46</f>
        <v>367500</v>
      </c>
      <c r="E45" s="32">
        <f t="shared" si="22"/>
        <v>385875</v>
      </c>
      <c r="F45" s="32">
        <f>E45+E46</f>
        <v>405168.75</v>
      </c>
      <c r="G45" s="32">
        <f>F45+F46</f>
        <v>425427.1875</v>
      </c>
      <c r="H45" s="32">
        <f>G45+G46</f>
        <v>446698.546875</v>
      </c>
      <c r="I45" s="32">
        <f>H45+H46</f>
        <v>469033.47421875002</v>
      </c>
      <c r="J45" s="32">
        <f t="shared" si="22"/>
        <v>492485.14792968752</v>
      </c>
      <c r="K45" s="32">
        <f>J45+J46</f>
        <v>517109.40532617189</v>
      </c>
      <c r="L45" s="32">
        <f t="shared" si="22"/>
        <v>542964.87559248053</v>
      </c>
      <c r="M45" s="32">
        <f t="shared" si="22"/>
        <v>570113.11937210453</v>
      </c>
      <c r="N45" s="32">
        <f t="shared" si="22"/>
        <v>598618.77534070972</v>
      </c>
      <c r="O45" s="32">
        <f t="shared" si="22"/>
        <v>628549.71410774521</v>
      </c>
      <c r="P45" s="32">
        <f t="shared" si="22"/>
        <v>659977.19981313252</v>
      </c>
      <c r="Q45" s="32">
        <f t="shared" si="22"/>
        <v>692976.05980378913</v>
      </c>
      <c r="R45" s="32">
        <f t="shared" si="22"/>
        <v>727624.86279397854</v>
      </c>
      <c r="S45" s="32">
        <f t="shared" si="22"/>
        <v>764006.10593367741</v>
      </c>
      <c r="T45" s="32">
        <f t="shared" si="22"/>
        <v>802206.41123036132</v>
      </c>
      <c r="U45" s="32">
        <f t="shared" si="22"/>
        <v>842316.7317918794</v>
      </c>
      <c r="V45" s="32">
        <f t="shared" si="22"/>
        <v>884432.56838147342</v>
      </c>
      <c r="W45" s="32">
        <f t="shared" si="22"/>
        <v>928654.19680054707</v>
      </c>
      <c r="X45" s="32">
        <f t="shared" si="22"/>
        <v>975086.90664057445</v>
      </c>
      <c r="Y45" s="32">
        <f t="shared" si="22"/>
        <v>1023841.2519726031</v>
      </c>
      <c r="Z45" s="32">
        <f t="shared" si="22"/>
        <v>1075033.3145712332</v>
      </c>
      <c r="AA45" s="32">
        <f t="shared" si="22"/>
        <v>1128784.9802997948</v>
      </c>
      <c r="AB45" s="32">
        <f t="shared" si="22"/>
        <v>1185224.2293147845</v>
      </c>
      <c r="AC45" s="32">
        <f t="shared" si="22"/>
        <v>1244485.4407805237</v>
      </c>
      <c r="AD45" s="32">
        <f t="shared" si="22"/>
        <v>1306709.71281955</v>
      </c>
      <c r="AE45" s="32">
        <f t="shared" si="22"/>
        <v>1372045.1984605275</v>
      </c>
      <c r="AF45" s="32">
        <f t="shared" si="22"/>
        <v>1440647.4583835539</v>
      </c>
    </row>
    <row r="46" spans="1:72" ht="15.75" customHeight="1" x14ac:dyDescent="0.2">
      <c r="B46" s="33" t="s">
        <v>56</v>
      </c>
      <c r="C46" s="32">
        <f>$F$5*$H$11</f>
        <v>17500</v>
      </c>
      <c r="D46" s="32">
        <f t="shared" ref="D46:AF46" si="23">D45*$H$11</f>
        <v>18375</v>
      </c>
      <c r="E46" s="32">
        <f t="shared" si="23"/>
        <v>19293.75</v>
      </c>
      <c r="F46" s="32">
        <f t="shared" si="23"/>
        <v>20258.4375</v>
      </c>
      <c r="G46" s="32">
        <f t="shared" si="23"/>
        <v>21271.359375</v>
      </c>
      <c r="H46" s="32">
        <f t="shared" si="23"/>
        <v>22334.927343750001</v>
      </c>
      <c r="I46" s="32">
        <f t="shared" si="23"/>
        <v>23451.673710937503</v>
      </c>
      <c r="J46" s="32">
        <f t="shared" si="23"/>
        <v>24624.257396484376</v>
      </c>
      <c r="K46" s="32">
        <f t="shared" si="23"/>
        <v>25855.470266308595</v>
      </c>
      <c r="L46" s="32">
        <f t="shared" si="23"/>
        <v>27148.243779624027</v>
      </c>
      <c r="M46" s="32">
        <f t="shared" si="23"/>
        <v>28505.655968605228</v>
      </c>
      <c r="N46" s="32">
        <f t="shared" si="23"/>
        <v>29930.938767035488</v>
      </c>
      <c r="O46" s="32">
        <f t="shared" si="23"/>
        <v>31427.485705387262</v>
      </c>
      <c r="P46" s="32">
        <f t="shared" si="23"/>
        <v>32998.859990656631</v>
      </c>
      <c r="Q46" s="32">
        <f t="shared" si="23"/>
        <v>34648.802990189455</v>
      </c>
      <c r="R46" s="32">
        <f t="shared" si="23"/>
        <v>36381.243139698927</v>
      </c>
      <c r="S46" s="32">
        <f t="shared" si="23"/>
        <v>38200.305296683873</v>
      </c>
      <c r="T46" s="32">
        <f t="shared" si="23"/>
        <v>40110.32056151807</v>
      </c>
      <c r="U46" s="32">
        <f t="shared" si="23"/>
        <v>42115.836589593971</v>
      </c>
      <c r="V46" s="32">
        <f t="shared" si="23"/>
        <v>44221.628419073677</v>
      </c>
      <c r="W46" s="32">
        <f t="shared" si="23"/>
        <v>46432.709840027353</v>
      </c>
      <c r="X46" s="32">
        <f t="shared" si="23"/>
        <v>48754.345332028723</v>
      </c>
      <c r="Y46" s="32">
        <f t="shared" si="23"/>
        <v>51192.06259863016</v>
      </c>
      <c r="Z46" s="32">
        <f t="shared" si="23"/>
        <v>53751.665728561667</v>
      </c>
      <c r="AA46" s="32">
        <f t="shared" si="23"/>
        <v>56439.249014989742</v>
      </c>
      <c r="AB46" s="32">
        <f t="shared" si="23"/>
        <v>59261.21146573923</v>
      </c>
      <c r="AC46" s="32">
        <f t="shared" si="23"/>
        <v>62224.272039026189</v>
      </c>
      <c r="AD46" s="32">
        <f t="shared" si="23"/>
        <v>65335.485640977502</v>
      </c>
      <c r="AE46" s="32">
        <f t="shared" si="23"/>
        <v>68602.259923026373</v>
      </c>
      <c r="AF46" s="32">
        <f t="shared" si="23"/>
        <v>72032.372919177695</v>
      </c>
      <c r="AG46" s="32">
        <f t="shared" ref="AG46:BT46" si="24">AF46*(1+$H$11)</f>
        <v>75633.991565136588</v>
      </c>
      <c r="AH46" s="32">
        <f t="shared" si="24"/>
        <v>79415.691143393415</v>
      </c>
      <c r="AI46" s="32">
        <f t="shared" si="24"/>
        <v>83386.475700563082</v>
      </c>
      <c r="AJ46" s="32">
        <f t="shared" si="24"/>
        <v>87555.79948559124</v>
      </c>
      <c r="AK46" s="32">
        <f t="shared" si="24"/>
        <v>91933.589459870811</v>
      </c>
      <c r="AL46" s="32">
        <f t="shared" si="24"/>
        <v>96530.268932864361</v>
      </c>
      <c r="AM46" s="32">
        <f t="shared" si="24"/>
        <v>101356.78237950758</v>
      </c>
      <c r="AN46" s="32">
        <f t="shared" si="24"/>
        <v>106424.62149848297</v>
      </c>
      <c r="AO46" s="32">
        <f t="shared" si="24"/>
        <v>111745.85257340713</v>
      </c>
      <c r="AP46" s="32">
        <f t="shared" si="24"/>
        <v>117333.14520207749</v>
      </c>
      <c r="AQ46" s="32">
        <f t="shared" si="24"/>
        <v>123199.80246218137</v>
      </c>
      <c r="AR46" s="32">
        <f t="shared" si="24"/>
        <v>129359.79258529044</v>
      </c>
      <c r="AS46" s="32">
        <f t="shared" si="24"/>
        <v>135827.78221455496</v>
      </c>
      <c r="AT46" s="32">
        <f t="shared" si="24"/>
        <v>142619.17132528272</v>
      </c>
      <c r="AU46" s="32">
        <f t="shared" si="24"/>
        <v>149750.12989154685</v>
      </c>
      <c r="AV46" s="32">
        <f t="shared" si="24"/>
        <v>157237.63638612421</v>
      </c>
      <c r="AW46" s="32">
        <f t="shared" si="24"/>
        <v>165099.51820543042</v>
      </c>
      <c r="AX46" s="32">
        <f t="shared" si="24"/>
        <v>173354.49411570193</v>
      </c>
      <c r="AY46" s="32">
        <f t="shared" si="24"/>
        <v>182022.21882148704</v>
      </c>
      <c r="AZ46" s="32">
        <f t="shared" si="24"/>
        <v>191123.32976256139</v>
      </c>
      <c r="BA46" s="32">
        <f t="shared" si="24"/>
        <v>200679.49625068947</v>
      </c>
      <c r="BB46" s="32">
        <f t="shared" si="24"/>
        <v>210713.47106322396</v>
      </c>
      <c r="BC46" s="32">
        <f t="shared" si="24"/>
        <v>221249.14461638517</v>
      </c>
      <c r="BD46" s="32">
        <f t="shared" si="24"/>
        <v>232311.60184720444</v>
      </c>
      <c r="BE46" s="32">
        <f t="shared" si="24"/>
        <v>243927.18193956467</v>
      </c>
      <c r="BF46" s="32">
        <f t="shared" si="24"/>
        <v>256123.54103654291</v>
      </c>
      <c r="BG46" s="32">
        <f t="shared" si="24"/>
        <v>268929.71808837005</v>
      </c>
      <c r="BH46" s="32">
        <f t="shared" si="24"/>
        <v>282376.20399278856</v>
      </c>
      <c r="BI46" s="32">
        <f t="shared" si="24"/>
        <v>296495.01419242803</v>
      </c>
      <c r="BJ46" s="32">
        <f t="shared" si="24"/>
        <v>311319.76490204944</v>
      </c>
      <c r="BK46" s="32">
        <f t="shared" si="24"/>
        <v>326885.7531471519</v>
      </c>
      <c r="BL46" s="32">
        <f t="shared" si="24"/>
        <v>343230.04080450954</v>
      </c>
      <c r="BM46" s="32">
        <f t="shared" si="24"/>
        <v>360391.54284473503</v>
      </c>
      <c r="BN46" s="32">
        <f t="shared" si="24"/>
        <v>378411.11998697178</v>
      </c>
      <c r="BO46" s="32">
        <f t="shared" si="24"/>
        <v>397331.67598632036</v>
      </c>
      <c r="BP46" s="32">
        <f t="shared" si="24"/>
        <v>417198.25978563639</v>
      </c>
      <c r="BQ46" s="32">
        <f t="shared" si="24"/>
        <v>438058.1727749182</v>
      </c>
      <c r="BR46" s="32">
        <f t="shared" si="24"/>
        <v>459961.08141366416</v>
      </c>
      <c r="BS46" s="32">
        <f t="shared" si="24"/>
        <v>482959.13548434741</v>
      </c>
      <c r="BT46" s="32">
        <f t="shared" si="24"/>
        <v>507107.09225856478</v>
      </c>
    </row>
    <row r="47" spans="1:72" ht="15.75" customHeight="1" x14ac:dyDescent="0.2">
      <c r="B47" s="33" t="s">
        <v>56</v>
      </c>
      <c r="C47" s="32">
        <f>C46</f>
        <v>17500</v>
      </c>
      <c r="D47" s="32">
        <f t="shared" ref="D47:BO47" si="25">D46+C47</f>
        <v>35875</v>
      </c>
      <c r="E47" s="32">
        <f t="shared" si="25"/>
        <v>55168.75</v>
      </c>
      <c r="F47" s="32">
        <f>F46+E47</f>
        <v>75427.1875</v>
      </c>
      <c r="G47" s="32">
        <f>G46+F47</f>
        <v>96698.546875</v>
      </c>
      <c r="H47" s="32">
        <f>H46+G47</f>
        <v>119033.47421874999</v>
      </c>
      <c r="I47" s="32">
        <f>I46+H47</f>
        <v>142485.14792968749</v>
      </c>
      <c r="J47" s="32">
        <f t="shared" si="25"/>
        <v>167109.40532617187</v>
      </c>
      <c r="K47" s="32">
        <f>K46+J47</f>
        <v>192964.87559248047</v>
      </c>
      <c r="L47" s="32">
        <f t="shared" si="25"/>
        <v>220113.1193721045</v>
      </c>
      <c r="M47" s="32">
        <f t="shared" si="25"/>
        <v>248618.77534070972</v>
      </c>
      <c r="N47" s="32">
        <f t="shared" si="25"/>
        <v>278549.71410774521</v>
      </c>
      <c r="O47" s="32">
        <f t="shared" si="25"/>
        <v>309977.19981313247</v>
      </c>
      <c r="P47" s="32">
        <f t="shared" si="25"/>
        <v>342976.05980378907</v>
      </c>
      <c r="Q47" s="32">
        <f t="shared" si="25"/>
        <v>377624.86279397854</v>
      </c>
      <c r="R47" s="32">
        <f t="shared" si="25"/>
        <v>414006.10593367746</v>
      </c>
      <c r="S47" s="32">
        <f t="shared" si="25"/>
        <v>452206.41123036132</v>
      </c>
      <c r="T47" s="32">
        <f t="shared" si="25"/>
        <v>492316.7317918794</v>
      </c>
      <c r="U47" s="32">
        <f t="shared" si="25"/>
        <v>534432.56838147342</v>
      </c>
      <c r="V47" s="32">
        <f t="shared" si="25"/>
        <v>578654.19680054707</v>
      </c>
      <c r="W47" s="32">
        <f t="shared" si="25"/>
        <v>625086.90664057445</v>
      </c>
      <c r="X47" s="32">
        <f t="shared" si="25"/>
        <v>673841.25197260315</v>
      </c>
      <c r="Y47" s="32">
        <f t="shared" si="25"/>
        <v>725033.31457123335</v>
      </c>
      <c r="Z47" s="32">
        <f t="shared" si="25"/>
        <v>778784.98029979505</v>
      </c>
      <c r="AA47" s="32">
        <f t="shared" si="25"/>
        <v>835224.22931478475</v>
      </c>
      <c r="AB47" s="32">
        <f t="shared" si="25"/>
        <v>894485.44078052393</v>
      </c>
      <c r="AC47" s="32">
        <f t="shared" si="25"/>
        <v>956709.71281955007</v>
      </c>
      <c r="AD47" s="32">
        <f t="shared" si="25"/>
        <v>1022045.1984605276</v>
      </c>
      <c r="AE47" s="32">
        <f t="shared" si="25"/>
        <v>1090647.4583835539</v>
      </c>
      <c r="AF47" s="32">
        <f t="shared" si="25"/>
        <v>1162679.8313027315</v>
      </c>
      <c r="AG47" s="32">
        <f t="shared" si="25"/>
        <v>1238313.822867868</v>
      </c>
      <c r="AH47" s="32">
        <f t="shared" si="25"/>
        <v>1317729.5140112615</v>
      </c>
      <c r="AI47" s="32">
        <f t="shared" si="25"/>
        <v>1401115.9897118246</v>
      </c>
      <c r="AJ47" s="32">
        <f t="shared" si="25"/>
        <v>1488671.7891974158</v>
      </c>
      <c r="AK47" s="32">
        <f t="shared" si="25"/>
        <v>1580605.3786572865</v>
      </c>
      <c r="AL47" s="32">
        <f t="shared" si="25"/>
        <v>1677135.6475901508</v>
      </c>
      <c r="AM47" s="32">
        <f t="shared" si="25"/>
        <v>1778492.4299696584</v>
      </c>
      <c r="AN47" s="32">
        <f t="shared" si="25"/>
        <v>1884917.0514681414</v>
      </c>
      <c r="AO47" s="32">
        <f t="shared" si="25"/>
        <v>1996662.9040415485</v>
      </c>
      <c r="AP47" s="32">
        <f t="shared" si="25"/>
        <v>2113996.0492436262</v>
      </c>
      <c r="AQ47" s="32">
        <f t="shared" si="25"/>
        <v>2237195.8517058077</v>
      </c>
      <c r="AR47" s="32">
        <f t="shared" si="25"/>
        <v>2366555.6442910982</v>
      </c>
      <c r="AS47" s="32">
        <f t="shared" si="25"/>
        <v>2502383.4265056532</v>
      </c>
      <c r="AT47" s="32">
        <f t="shared" si="25"/>
        <v>2645002.5978309358</v>
      </c>
      <c r="AU47" s="32">
        <f t="shared" si="25"/>
        <v>2794752.7277224828</v>
      </c>
      <c r="AV47" s="32">
        <f t="shared" si="25"/>
        <v>2951990.3641086072</v>
      </c>
      <c r="AW47" s="32">
        <f t="shared" si="25"/>
        <v>3117089.8823140375</v>
      </c>
      <c r="AX47" s="32">
        <f t="shared" si="25"/>
        <v>3290444.3764297394</v>
      </c>
      <c r="AY47" s="32">
        <f t="shared" si="25"/>
        <v>3472466.5952512263</v>
      </c>
      <c r="AZ47" s="32">
        <f t="shared" si="25"/>
        <v>3663589.9250137876</v>
      </c>
      <c r="BA47" s="32">
        <f t="shared" si="25"/>
        <v>3864269.4212644771</v>
      </c>
      <c r="BB47" s="32">
        <f t="shared" si="25"/>
        <v>4074982.8923277012</v>
      </c>
      <c r="BC47" s="32">
        <f t="shared" si="25"/>
        <v>4296232.0369440867</v>
      </c>
      <c r="BD47" s="32">
        <f t="shared" si="25"/>
        <v>4528543.638791291</v>
      </c>
      <c r="BE47" s="32">
        <f t="shared" si="25"/>
        <v>4772470.8207308557</v>
      </c>
      <c r="BF47" s="32">
        <f t="shared" si="25"/>
        <v>5028594.3617673982</v>
      </c>
      <c r="BG47" s="32">
        <f t="shared" si="25"/>
        <v>5297524.079855768</v>
      </c>
      <c r="BH47" s="32">
        <f t="shared" si="25"/>
        <v>5579900.2838485567</v>
      </c>
      <c r="BI47" s="32">
        <f t="shared" si="25"/>
        <v>5876395.2980409851</v>
      </c>
      <c r="BJ47" s="32">
        <f t="shared" si="25"/>
        <v>6187715.0629430348</v>
      </c>
      <c r="BK47" s="32">
        <f t="shared" si="25"/>
        <v>6514600.8160901871</v>
      </c>
      <c r="BL47" s="32">
        <f t="shared" si="25"/>
        <v>6857830.8568946961</v>
      </c>
      <c r="BM47" s="32">
        <f t="shared" si="25"/>
        <v>7218222.3997394312</v>
      </c>
      <c r="BN47" s="32">
        <f t="shared" si="25"/>
        <v>7596633.5197264031</v>
      </c>
      <c r="BO47" s="32">
        <f t="shared" si="25"/>
        <v>7993965.1957127238</v>
      </c>
      <c r="BP47" s="32">
        <f t="shared" ref="BP47:BT47" si="26">BP46+BO47</f>
        <v>8411163.4554983601</v>
      </c>
      <c r="BQ47" s="32">
        <f t="shared" si="26"/>
        <v>8849221.6282732785</v>
      </c>
      <c r="BR47" s="32">
        <f t="shared" si="26"/>
        <v>9309182.7096869424</v>
      </c>
      <c r="BS47" s="32">
        <f t="shared" si="26"/>
        <v>9792141.8451712895</v>
      </c>
      <c r="BT47" s="32">
        <f t="shared" si="26"/>
        <v>10299248.937429855</v>
      </c>
    </row>
    <row r="48" spans="1:72" ht="15.75" customHeight="1" x14ac:dyDescent="0.2">
      <c r="A48" s="8"/>
      <c r="B48" s="26" t="s">
        <v>57</v>
      </c>
      <c r="C48" s="27">
        <f t="shared" ref="C48:AH48" si="27">C46/$F$9</f>
        <v>0.33333333333333331</v>
      </c>
      <c r="D48" s="27">
        <f t="shared" si="27"/>
        <v>0.35</v>
      </c>
      <c r="E48" s="27">
        <f t="shared" si="27"/>
        <v>0.36749999999999999</v>
      </c>
      <c r="F48" s="27">
        <f t="shared" si="27"/>
        <v>0.38587500000000002</v>
      </c>
      <c r="G48" s="27">
        <f t="shared" si="27"/>
        <v>0.40516875000000002</v>
      </c>
      <c r="H48" s="27">
        <f t="shared" si="27"/>
        <v>0.42542718750000003</v>
      </c>
      <c r="I48" s="27">
        <f t="shared" si="27"/>
        <v>0.44669854687500005</v>
      </c>
      <c r="J48" s="27">
        <f t="shared" si="27"/>
        <v>0.46903347421875002</v>
      </c>
      <c r="K48" s="27">
        <f t="shared" si="27"/>
        <v>0.49248514792968751</v>
      </c>
      <c r="L48" s="27">
        <f t="shared" si="27"/>
        <v>0.51710940532617189</v>
      </c>
      <c r="M48" s="27">
        <f t="shared" si="27"/>
        <v>0.54296487559248052</v>
      </c>
      <c r="N48" s="27">
        <f t="shared" si="27"/>
        <v>0.57011311937210452</v>
      </c>
      <c r="O48" s="27">
        <f t="shared" si="27"/>
        <v>0.59861877534070973</v>
      </c>
      <c r="P48" s="27">
        <f t="shared" si="27"/>
        <v>0.62854971410774529</v>
      </c>
      <c r="Q48" s="27">
        <f t="shared" si="27"/>
        <v>0.65997719981313252</v>
      </c>
      <c r="R48" s="27">
        <f t="shared" si="27"/>
        <v>0.69297605980378907</v>
      </c>
      <c r="S48" s="27">
        <f t="shared" si="27"/>
        <v>0.72762486279397853</v>
      </c>
      <c r="T48" s="27">
        <f t="shared" si="27"/>
        <v>0.76400610593367757</v>
      </c>
      <c r="U48" s="27">
        <f t="shared" si="27"/>
        <v>0.8022064112303614</v>
      </c>
      <c r="V48" s="27">
        <f t="shared" si="27"/>
        <v>0.8423167317918796</v>
      </c>
      <c r="W48" s="27">
        <f t="shared" si="27"/>
        <v>0.88443256838147344</v>
      </c>
      <c r="X48" s="27">
        <f t="shared" si="27"/>
        <v>0.92865419680054706</v>
      </c>
      <c r="Y48" s="27">
        <f t="shared" si="27"/>
        <v>0.97508690664057451</v>
      </c>
      <c r="Z48" s="27">
        <f t="shared" si="27"/>
        <v>1.0238412519726032</v>
      </c>
      <c r="AA48" s="27">
        <f t="shared" si="27"/>
        <v>1.0750333145712332</v>
      </c>
      <c r="AB48" s="27">
        <f t="shared" si="27"/>
        <v>1.1287849802997949</v>
      </c>
      <c r="AC48" s="27">
        <f t="shared" si="27"/>
        <v>1.1852242293147845</v>
      </c>
      <c r="AD48" s="27">
        <f t="shared" si="27"/>
        <v>1.2444854407805239</v>
      </c>
      <c r="AE48" s="27">
        <f t="shared" si="27"/>
        <v>1.30670971281955</v>
      </c>
      <c r="AF48" s="27">
        <f t="shared" si="27"/>
        <v>1.3720451984605275</v>
      </c>
      <c r="AG48" s="27">
        <f t="shared" si="27"/>
        <v>1.440647458383554</v>
      </c>
      <c r="AH48" s="27">
        <f t="shared" si="27"/>
        <v>1.5126798313027316</v>
      </c>
      <c r="AI48" s="27">
        <f t="shared" ref="AI48:BN48" si="28">AI46/$F$9</f>
        <v>1.5883138228678682</v>
      </c>
      <c r="AJ48" s="27">
        <f t="shared" si="28"/>
        <v>1.6677295140112618</v>
      </c>
      <c r="AK48" s="27">
        <f t="shared" si="28"/>
        <v>1.7511159897118249</v>
      </c>
      <c r="AL48" s="27">
        <f t="shared" si="28"/>
        <v>1.8386717891974165</v>
      </c>
      <c r="AM48" s="27">
        <f t="shared" si="28"/>
        <v>1.9306053786572872</v>
      </c>
      <c r="AN48" s="27">
        <f t="shared" si="28"/>
        <v>2.0271356475901516</v>
      </c>
      <c r="AO48" s="27">
        <f t="shared" si="28"/>
        <v>2.1284924299696595</v>
      </c>
      <c r="AP48" s="27">
        <f t="shared" si="28"/>
        <v>2.2349170514681425</v>
      </c>
      <c r="AQ48" s="27">
        <f t="shared" si="28"/>
        <v>2.3466629040415499</v>
      </c>
      <c r="AR48" s="27">
        <f t="shared" si="28"/>
        <v>2.4639960492436277</v>
      </c>
      <c r="AS48" s="27">
        <f t="shared" si="28"/>
        <v>2.5871958517058089</v>
      </c>
      <c r="AT48" s="27">
        <f t="shared" si="28"/>
        <v>2.7165556442910992</v>
      </c>
      <c r="AU48" s="27">
        <f t="shared" si="28"/>
        <v>2.8523834265056545</v>
      </c>
      <c r="AV48" s="27">
        <f t="shared" si="28"/>
        <v>2.9950025978309376</v>
      </c>
      <c r="AW48" s="27">
        <f t="shared" si="28"/>
        <v>3.144752727722484</v>
      </c>
      <c r="AX48" s="27">
        <f t="shared" si="28"/>
        <v>3.3019903641086081</v>
      </c>
      <c r="AY48" s="27">
        <f t="shared" si="28"/>
        <v>3.4670898823140388</v>
      </c>
      <c r="AZ48" s="27">
        <f t="shared" si="28"/>
        <v>3.6404443764297407</v>
      </c>
      <c r="BA48" s="27">
        <f t="shared" si="28"/>
        <v>3.8224665952512278</v>
      </c>
      <c r="BB48" s="27">
        <f t="shared" si="28"/>
        <v>4.0135899250137896</v>
      </c>
      <c r="BC48" s="27">
        <f t="shared" si="28"/>
        <v>4.2142694212644791</v>
      </c>
      <c r="BD48" s="27">
        <f t="shared" si="28"/>
        <v>4.4249828923277033</v>
      </c>
      <c r="BE48" s="27">
        <f t="shared" si="28"/>
        <v>4.646232036944089</v>
      </c>
      <c r="BF48" s="27">
        <f t="shared" si="28"/>
        <v>4.8785436387912933</v>
      </c>
      <c r="BG48" s="27">
        <f t="shared" si="28"/>
        <v>5.1224708207308582</v>
      </c>
      <c r="BH48" s="27">
        <f t="shared" si="28"/>
        <v>5.3785943617674015</v>
      </c>
      <c r="BI48" s="27">
        <f t="shared" si="28"/>
        <v>5.6475240798557724</v>
      </c>
      <c r="BJ48" s="27">
        <f t="shared" si="28"/>
        <v>5.9299002838485606</v>
      </c>
      <c r="BK48" s="27">
        <f t="shared" si="28"/>
        <v>6.2263952980409885</v>
      </c>
      <c r="BL48" s="27">
        <f t="shared" si="28"/>
        <v>6.5377150629430387</v>
      </c>
      <c r="BM48" s="27">
        <f t="shared" si="28"/>
        <v>6.8646008160901912</v>
      </c>
      <c r="BN48" s="27">
        <f t="shared" si="28"/>
        <v>7.2078308568947005</v>
      </c>
      <c r="BO48" s="27">
        <f t="shared" ref="BO48:BT48" si="29">BO46/$F$9</f>
        <v>7.5682223997394358</v>
      </c>
      <c r="BP48" s="27">
        <f t="shared" si="29"/>
        <v>7.9466335197264071</v>
      </c>
      <c r="BQ48" s="27">
        <f t="shared" si="29"/>
        <v>8.3439651957127285</v>
      </c>
      <c r="BR48" s="27">
        <f t="shared" si="29"/>
        <v>8.7611634554983642</v>
      </c>
      <c r="BS48" s="27">
        <f t="shared" si="29"/>
        <v>9.1992216282732837</v>
      </c>
      <c r="BT48" s="27">
        <f t="shared" si="29"/>
        <v>9.6591827096869487</v>
      </c>
    </row>
    <row r="49" spans="1:92" ht="15.75" customHeight="1" x14ac:dyDescent="0.2">
      <c r="A49" s="8"/>
      <c r="B49" s="29" t="s">
        <v>54</v>
      </c>
      <c r="C49" s="30">
        <f t="shared" ref="C49:BT49" si="30">C40+C48</f>
        <v>0.43138803974841844</v>
      </c>
      <c r="D49" s="30">
        <f t="shared" si="30"/>
        <v>0.46751162253272893</v>
      </c>
      <c r="E49" s="30">
        <f t="shared" si="30"/>
        <v>0.50529455854036875</v>
      </c>
      <c r="F49" s="30">
        <f t="shared" si="30"/>
        <v>0.54481399786864348</v>
      </c>
      <c r="G49" s="30">
        <f t="shared" si="30"/>
        <v>0.58615071825526355</v>
      </c>
      <c r="H49" s="30">
        <f t="shared" si="30"/>
        <v>0.62938929741098604</v>
      </c>
      <c r="I49" s="30">
        <f t="shared" si="30"/>
        <v>0.67461829361434511</v>
      </c>
      <c r="J49" s="30">
        <f t="shared" si="30"/>
        <v>0.72193043496777154</v>
      </c>
      <c r="K49" s="30">
        <f t="shared" si="30"/>
        <v>0.77142281773383203</v>
      </c>
      <c r="L49" s="30">
        <f t="shared" si="30"/>
        <v>0.82319711419071606</v>
      </c>
      <c r="M49" s="30">
        <f t="shared" si="30"/>
        <v>0.87735979046746038</v>
      </c>
      <c r="N49" s="30">
        <f t="shared" si="30"/>
        <v>0.93402233484185238</v>
      </c>
      <c r="O49" s="30">
        <f t="shared" si="30"/>
        <v>0.99330149700745829</v>
      </c>
      <c r="P49" s="30">
        <f t="shared" si="30"/>
        <v>1.0553195388409287</v>
      </c>
      <c r="Q49" s="30">
        <f t="shared" si="30"/>
        <v>1.1202044972265917</v>
      </c>
      <c r="R49" s="30">
        <f t="shared" si="30"/>
        <v>1.1880904595225474</v>
      </c>
      <c r="S49" s="30">
        <f t="shared" si="30"/>
        <v>1.2591178522809174</v>
      </c>
      <c r="T49" s="30">
        <f t="shared" si="30"/>
        <v>1.3334337438648407</v>
      </c>
      <c r="U49" s="30">
        <f t="shared" si="30"/>
        <v>1.4111921616361234</v>
      </c>
      <c r="V49" s="30">
        <f t="shared" si="30"/>
        <v>1.4925544244203728</v>
      </c>
      <c r="W49" s="30">
        <f t="shared" si="30"/>
        <v>1.577689490990924</v>
      </c>
      <c r="X49" s="30">
        <f t="shared" si="30"/>
        <v>1.6667743253491076</v>
      </c>
      <c r="Y49" s="30">
        <f t="shared" si="30"/>
        <v>1.7599942796163428</v>
      </c>
      <c r="Z49" s="30">
        <f t="shared" si="30"/>
        <v>1.8575434953934125</v>
      </c>
      <c r="AA49" s="30">
        <f t="shared" si="30"/>
        <v>1.9596253244840771</v>
      </c>
      <c r="AB49" s="30">
        <f t="shared" si="30"/>
        <v>2.0664527699240223</v>
      </c>
      <c r="AC49" s="30">
        <f t="shared" si="30"/>
        <v>2.1782489483021532</v>
      </c>
      <c r="AD49" s="30">
        <f t="shared" si="30"/>
        <v>2.2952475744095366</v>
      </c>
      <c r="AE49" s="30">
        <f t="shared" si="30"/>
        <v>2.4176934693018906</v>
      </c>
      <c r="AF49" s="30">
        <f t="shared" si="30"/>
        <v>2.5458430929147182</v>
      </c>
      <c r="AG49" s="30">
        <f t="shared" si="30"/>
        <v>2.6714823484954606</v>
      </c>
      <c r="AH49" s="30">
        <f t="shared" si="30"/>
        <v>2.7927481170191149</v>
      </c>
      <c r="AI49" s="30">
        <f t="shared" si="30"/>
        <v>2.9195848400129067</v>
      </c>
      <c r="AJ49" s="30">
        <f t="shared" si="30"/>
        <v>3.052251371842102</v>
      </c>
      <c r="AK49" s="30">
        <f t="shared" si="30"/>
        <v>3.1910187218558983</v>
      </c>
      <c r="AL49" s="30">
        <f t="shared" si="30"/>
        <v>3.3361706306272532</v>
      </c>
      <c r="AM49" s="30">
        <f t="shared" si="30"/>
        <v>3.4880041737443168</v>
      </c>
      <c r="AN49" s="30">
        <f t="shared" si="30"/>
        <v>3.6468303944806628</v>
      </c>
      <c r="AO49" s="30">
        <f t="shared" si="30"/>
        <v>3.8129749667357915</v>
      </c>
      <c r="AP49" s="30">
        <f t="shared" si="30"/>
        <v>3.9867788897049197</v>
      </c>
      <c r="AQ49" s="30">
        <f t="shared" si="30"/>
        <v>4.1685992158077987</v>
      </c>
      <c r="AR49" s="30">
        <f t="shared" si="30"/>
        <v>4.3588098134805264</v>
      </c>
      <c r="AS49" s="30">
        <f t="shared" si="30"/>
        <v>4.5578021665121833</v>
      </c>
      <c r="AT49" s="30">
        <f t="shared" si="30"/>
        <v>4.7659862116897287</v>
      </c>
      <c r="AU49" s="30">
        <f t="shared" si="30"/>
        <v>4.9837912166002294</v>
      </c>
      <c r="AV49" s="30">
        <f t="shared" si="30"/>
        <v>5.2116666995292951</v>
      </c>
      <c r="AW49" s="30">
        <f t="shared" si="30"/>
        <v>5.4500833934887769</v>
      </c>
      <c r="AX49" s="30">
        <f t="shared" si="30"/>
        <v>5.6995342565055527</v>
      </c>
      <c r="AY49" s="30">
        <f t="shared" si="30"/>
        <v>5.9605355304068599</v>
      </c>
      <c r="AZ49" s="30">
        <f t="shared" si="30"/>
        <v>6.2336278504462754</v>
      </c>
      <c r="BA49" s="30">
        <f t="shared" si="30"/>
        <v>6.5193774082284248</v>
      </c>
      <c r="BB49" s="30">
        <f t="shared" si="30"/>
        <v>6.8183771705100735</v>
      </c>
      <c r="BC49" s="30">
        <f t="shared" si="30"/>
        <v>7.1312481565806145</v>
      </c>
      <c r="BD49" s="30">
        <f t="shared" si="30"/>
        <v>7.458640777056484</v>
      </c>
      <c r="BE49" s="30">
        <f t="shared" si="30"/>
        <v>7.801236237062021</v>
      </c>
      <c r="BF49" s="30">
        <f t="shared" si="30"/>
        <v>8.1597480069139436</v>
      </c>
      <c r="BG49" s="30">
        <f t="shared" si="30"/>
        <v>8.5349233635784145</v>
      </c>
      <c r="BH49" s="30">
        <f t="shared" si="30"/>
        <v>8.9275450063288595</v>
      </c>
      <c r="BI49" s="30">
        <f t="shared" si="30"/>
        <v>9.33843275019969</v>
      </c>
      <c r="BJ49" s="30">
        <f t="shared" si="30"/>
        <v>9.7684453010062331</v>
      </c>
      <c r="BK49" s="30">
        <f t="shared" si="30"/>
        <v>10.218482115884969</v>
      </c>
      <c r="BL49" s="30">
        <f t="shared" si="30"/>
        <v>10.689485353500778</v>
      </c>
      <c r="BM49" s="30">
        <f t="shared" si="30"/>
        <v>11.182441918270241</v>
      </c>
      <c r="BN49" s="30">
        <f t="shared" si="30"/>
        <v>11.698385603161951</v>
      </c>
      <c r="BO49" s="30">
        <f t="shared" si="30"/>
        <v>12.238399335857377</v>
      </c>
      <c r="BP49" s="30">
        <f t="shared" si="30"/>
        <v>12.803617533289067</v>
      </c>
      <c r="BQ49" s="30">
        <f t="shared" si="30"/>
        <v>13.395228569817895</v>
      </c>
      <c r="BR49" s="30">
        <f t="shared" si="30"/>
        <v>14.014477364567737</v>
      </c>
      <c r="BS49" s="30">
        <f t="shared" si="30"/>
        <v>14.662668093705431</v>
      </c>
      <c r="BT49" s="30">
        <f t="shared" si="30"/>
        <v>15.341167033736383</v>
      </c>
    </row>
    <row r="50" spans="1:92" ht="15.75" customHeight="1" x14ac:dyDescent="0.2"/>
    <row r="51" spans="1:92" ht="15.75" customHeight="1" x14ac:dyDescent="0.2"/>
    <row r="52" spans="1:92" ht="15.75" customHeight="1" x14ac:dyDescent="0.2">
      <c r="B52" s="21" t="s">
        <v>58</v>
      </c>
      <c r="C52" s="9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</row>
    <row r="53" spans="1:92" ht="15.75" customHeight="1" x14ac:dyDescent="0.2">
      <c r="B53" s="3" t="s">
        <v>59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</row>
    <row r="54" spans="1:92" ht="15.75" customHeight="1" x14ac:dyDescent="0.2">
      <c r="B54" s="34" t="s">
        <v>60</v>
      </c>
      <c r="C54" s="25">
        <f t="shared" ref="C54:BT54" si="31">C18-C37</f>
        <v>14775.320038470032</v>
      </c>
      <c r="D54" s="25">
        <f t="shared" si="31"/>
        <v>14550.759627304215</v>
      </c>
      <c r="E54" s="25">
        <f t="shared" si="31"/>
        <v>14314.710279314022</v>
      </c>
      <c r="F54" s="25">
        <f t="shared" si="31"/>
        <v>14066.584198686935</v>
      </c>
      <c r="G54" s="25">
        <f t="shared" si="31"/>
        <v>13805.763516861014</v>
      </c>
      <c r="H54" s="25">
        <f t="shared" si="31"/>
        <v>13531.598753946077</v>
      </c>
      <c r="I54" s="25">
        <f t="shared" si="31"/>
        <v>13243.407201428141</v>
      </c>
      <c r="J54" s="25">
        <f t="shared" si="31"/>
        <v>12940.471222129883</v>
      </c>
      <c r="K54" s="25">
        <f t="shared" si="31"/>
        <v>12622.036463194061</v>
      </c>
      <c r="L54" s="25">
        <f t="shared" si="31"/>
        <v>12287.309977639554</v>
      </c>
      <c r="M54" s="25">
        <f t="shared" si="31"/>
        <v>11935.4582498128</v>
      </c>
      <c r="N54" s="25">
        <f t="shared" si="31"/>
        <v>11565.605119817454</v>
      </c>
      <c r="O54" s="25">
        <f t="shared" si="31"/>
        <v>11176.829601754085</v>
      </c>
      <c r="P54" s="25">
        <f t="shared" si="31"/>
        <v>10768.163590336597</v>
      </c>
      <c r="Q54" s="25">
        <f t="shared" si="31"/>
        <v>10338.589450175263</v>
      </c>
      <c r="R54" s="25">
        <f t="shared" si="31"/>
        <v>9887.0374817223346</v>
      </c>
      <c r="S54" s="25">
        <f t="shared" si="31"/>
        <v>9412.3832575711422</v>
      </c>
      <c r="T54" s="25">
        <f t="shared" si="31"/>
        <v>8913.4448224747903</v>
      </c>
      <c r="U54" s="25">
        <f t="shared" si="31"/>
        <v>8388.9797501127759</v>
      </c>
      <c r="V54" s="25">
        <f t="shared" si="31"/>
        <v>7837.6820492760162</v>
      </c>
      <c r="W54" s="25">
        <f t="shared" si="31"/>
        <v>7258.1789117666194</v>
      </c>
      <c r="X54" s="25">
        <f t="shared" si="31"/>
        <v>6649.0272939138522</v>
      </c>
      <c r="Y54" s="25">
        <f t="shared" si="31"/>
        <v>6008.7103231939836</v>
      </c>
      <c r="Z54" s="25">
        <f t="shared" si="31"/>
        <v>5335.6335210062098</v>
      </c>
      <c r="AA54" s="25">
        <f t="shared" si="31"/>
        <v>4628.1208321983286</v>
      </c>
      <c r="AB54" s="25">
        <f t="shared" si="31"/>
        <v>3884.4104514556238</v>
      </c>
      <c r="AC54" s="25">
        <f t="shared" si="31"/>
        <v>3102.6504361597981</v>
      </c>
      <c r="AD54" s="25">
        <f t="shared" si="31"/>
        <v>2280.8940947933806</v>
      </c>
      <c r="AE54" s="25">
        <f t="shared" si="31"/>
        <v>1417.0951394063013</v>
      </c>
      <c r="AF54" s="25">
        <f t="shared" si="31"/>
        <v>509.10259007335844</v>
      </c>
      <c r="AG54" s="25">
        <f t="shared" si="31"/>
        <v>0</v>
      </c>
      <c r="AH54" s="25">
        <f t="shared" si="31"/>
        <v>0</v>
      </c>
      <c r="AI54" s="25">
        <f t="shared" si="31"/>
        <v>0</v>
      </c>
      <c r="AJ54" s="25">
        <f t="shared" si="31"/>
        <v>0</v>
      </c>
      <c r="AK54" s="25">
        <f t="shared" si="31"/>
        <v>0</v>
      </c>
      <c r="AL54" s="25">
        <f t="shared" si="31"/>
        <v>0</v>
      </c>
      <c r="AM54" s="25">
        <f t="shared" si="31"/>
        <v>0</v>
      </c>
      <c r="AN54" s="25">
        <f t="shared" si="31"/>
        <v>0</v>
      </c>
      <c r="AO54" s="25">
        <f t="shared" si="31"/>
        <v>0</v>
      </c>
      <c r="AP54" s="25">
        <f t="shared" si="31"/>
        <v>0</v>
      </c>
      <c r="AQ54" s="25">
        <f t="shared" si="31"/>
        <v>0</v>
      </c>
      <c r="AR54" s="25">
        <f t="shared" si="31"/>
        <v>0</v>
      </c>
      <c r="AS54" s="25">
        <f t="shared" si="31"/>
        <v>0</v>
      </c>
      <c r="AT54" s="25">
        <f t="shared" si="31"/>
        <v>0</v>
      </c>
      <c r="AU54" s="25">
        <f t="shared" si="31"/>
        <v>0</v>
      </c>
      <c r="AV54" s="25">
        <f t="shared" si="31"/>
        <v>0</v>
      </c>
      <c r="AW54" s="25">
        <f t="shared" si="31"/>
        <v>0</v>
      </c>
      <c r="AX54" s="25">
        <f t="shared" si="31"/>
        <v>0</v>
      </c>
      <c r="AY54" s="25">
        <f t="shared" si="31"/>
        <v>0</v>
      </c>
      <c r="AZ54" s="25">
        <f t="shared" si="31"/>
        <v>0</v>
      </c>
      <c r="BA54" s="25">
        <f t="shared" si="31"/>
        <v>0</v>
      </c>
      <c r="BB54" s="25">
        <f t="shared" si="31"/>
        <v>0</v>
      </c>
      <c r="BC54" s="25">
        <f t="shared" si="31"/>
        <v>0</v>
      </c>
      <c r="BD54" s="25">
        <f t="shared" si="31"/>
        <v>0</v>
      </c>
      <c r="BE54" s="25">
        <f t="shared" si="31"/>
        <v>0</v>
      </c>
      <c r="BF54" s="25">
        <f t="shared" si="31"/>
        <v>0</v>
      </c>
      <c r="BG54" s="25">
        <f t="shared" si="31"/>
        <v>0</v>
      </c>
      <c r="BH54" s="25">
        <f t="shared" si="31"/>
        <v>0</v>
      </c>
      <c r="BI54" s="25">
        <f t="shared" si="31"/>
        <v>0</v>
      </c>
      <c r="BJ54" s="25">
        <f t="shared" si="31"/>
        <v>0</v>
      </c>
      <c r="BK54" s="25">
        <f t="shared" si="31"/>
        <v>0</v>
      </c>
      <c r="BL54" s="25">
        <f t="shared" si="31"/>
        <v>0</v>
      </c>
      <c r="BM54" s="25">
        <f t="shared" si="31"/>
        <v>0</v>
      </c>
      <c r="BN54" s="25">
        <f t="shared" si="31"/>
        <v>0</v>
      </c>
      <c r="BO54" s="25">
        <f t="shared" si="31"/>
        <v>0</v>
      </c>
      <c r="BP54" s="25">
        <f t="shared" si="31"/>
        <v>0</v>
      </c>
      <c r="BQ54" s="25">
        <f t="shared" si="31"/>
        <v>0</v>
      </c>
      <c r="BR54" s="25">
        <f t="shared" si="31"/>
        <v>0</v>
      </c>
      <c r="BS54" s="25">
        <f t="shared" si="31"/>
        <v>0</v>
      </c>
      <c r="BT54" s="25">
        <f t="shared" si="31"/>
        <v>0</v>
      </c>
    </row>
    <row r="55" spans="1:92" ht="15.75" customHeight="1" x14ac:dyDescent="0.2">
      <c r="A55" s="8"/>
      <c r="B55" s="34" t="s">
        <v>61</v>
      </c>
      <c r="C55" s="25">
        <f t="shared" ref="C55:BT55" si="32">C19</f>
        <v>1724.8078747379986</v>
      </c>
      <c r="D55" s="25">
        <f t="shared" si="32"/>
        <v>1793.8001897275187</v>
      </c>
      <c r="E55" s="25">
        <f t="shared" si="32"/>
        <v>1865.5521973166196</v>
      </c>
      <c r="F55" s="25">
        <f t="shared" si="32"/>
        <v>1940.1742852092846</v>
      </c>
      <c r="G55" s="25">
        <f t="shared" si="32"/>
        <v>2017.781256617656</v>
      </c>
      <c r="H55" s="25">
        <f t="shared" si="32"/>
        <v>2098.4925068823622</v>
      </c>
      <c r="I55" s="25">
        <f t="shared" si="32"/>
        <v>2182.4322071576566</v>
      </c>
      <c r="J55" s="25">
        <f t="shared" si="32"/>
        <v>2269.7294954439631</v>
      </c>
      <c r="K55" s="25">
        <f t="shared" si="32"/>
        <v>2360.5186752617215</v>
      </c>
      <c r="L55" s="25">
        <f t="shared" si="32"/>
        <v>2454.9394222721903</v>
      </c>
      <c r="M55" s="25">
        <f t="shared" si="32"/>
        <v>2553.1369991630781</v>
      </c>
      <c r="N55" s="25">
        <f t="shared" si="32"/>
        <v>2655.2624791296012</v>
      </c>
      <c r="O55" s="25">
        <f t="shared" si="32"/>
        <v>2761.4729782947852</v>
      </c>
      <c r="P55" s="25">
        <f t="shared" si="32"/>
        <v>2871.9318974265766</v>
      </c>
      <c r="Q55" s="25">
        <f t="shared" si="32"/>
        <v>2986.8091733236397</v>
      </c>
      <c r="R55" s="25">
        <f t="shared" si="32"/>
        <v>3106.2815402565852</v>
      </c>
      <c r="S55" s="25">
        <f t="shared" si="32"/>
        <v>3230.5328018668488</v>
      </c>
      <c r="T55" s="25">
        <f t="shared" si="32"/>
        <v>3359.754113941523</v>
      </c>
      <c r="U55" s="25">
        <f t="shared" si="32"/>
        <v>3494.1442784991841</v>
      </c>
      <c r="V55" s="25">
        <f t="shared" si="32"/>
        <v>3633.9100496391516</v>
      </c>
      <c r="W55" s="25">
        <f t="shared" si="32"/>
        <v>3779.2664516247178</v>
      </c>
      <c r="X55" s="25">
        <f t="shared" si="32"/>
        <v>3930.4371096897066</v>
      </c>
      <c r="Y55" s="25">
        <f t="shared" si="32"/>
        <v>4087.6545940772949</v>
      </c>
      <c r="Z55" s="25">
        <f t="shared" si="32"/>
        <v>4251.1607778403868</v>
      </c>
      <c r="AA55" s="25">
        <f t="shared" si="32"/>
        <v>4421.2072089540025</v>
      </c>
      <c r="AB55" s="25">
        <f t="shared" si="32"/>
        <v>4598.0554973121625</v>
      </c>
      <c r="AC55" s="25">
        <f t="shared" si="32"/>
        <v>4781.9777172046488</v>
      </c>
      <c r="AD55" s="25">
        <f t="shared" si="32"/>
        <v>4973.256825892835</v>
      </c>
      <c r="AE55" s="25">
        <f t="shared" si="32"/>
        <v>5172.1870989285489</v>
      </c>
      <c r="AF55" s="25">
        <f t="shared" si="32"/>
        <v>5379.0745828856907</v>
      </c>
      <c r="AG55" s="25">
        <f t="shared" si="32"/>
        <v>5594.2375662011182</v>
      </c>
      <c r="AH55" s="25">
        <f t="shared" si="32"/>
        <v>5818.0070688491633</v>
      </c>
      <c r="AI55" s="25">
        <f t="shared" si="32"/>
        <v>6050.72735160313</v>
      </c>
      <c r="AJ55" s="25">
        <f t="shared" si="32"/>
        <v>6292.7564456672553</v>
      </c>
      <c r="AK55" s="25">
        <f t="shared" si="32"/>
        <v>6544.4667034939457</v>
      </c>
      <c r="AL55" s="25">
        <f t="shared" si="32"/>
        <v>6806.2453716337041</v>
      </c>
      <c r="AM55" s="25">
        <f t="shared" si="32"/>
        <v>7078.4951864990526</v>
      </c>
      <c r="AN55" s="25">
        <f t="shared" si="32"/>
        <v>7361.6349939590145</v>
      </c>
      <c r="AO55" s="25">
        <f t="shared" si="32"/>
        <v>7656.1003937173755</v>
      </c>
      <c r="AP55" s="25">
        <f t="shared" si="32"/>
        <v>7962.3444094660708</v>
      </c>
      <c r="AQ55" s="25">
        <f t="shared" si="32"/>
        <v>8280.8381858447137</v>
      </c>
      <c r="AR55" s="25">
        <f t="shared" si="32"/>
        <v>8612.071713278503</v>
      </c>
      <c r="AS55" s="25">
        <f t="shared" si="32"/>
        <v>8956.5545818096434</v>
      </c>
      <c r="AT55" s="25">
        <f t="shared" si="32"/>
        <v>9314.8167650820287</v>
      </c>
      <c r="AU55" s="25">
        <f t="shared" si="32"/>
        <v>9687.4094356853111</v>
      </c>
      <c r="AV55" s="25">
        <f t="shared" si="32"/>
        <v>10074.905813112724</v>
      </c>
      <c r="AW55" s="25">
        <f t="shared" si="32"/>
        <v>10477.902045637233</v>
      </c>
      <c r="AX55" s="25">
        <f t="shared" si="32"/>
        <v>10897.018127462723</v>
      </c>
      <c r="AY55" s="25">
        <f t="shared" si="32"/>
        <v>11332.898852561233</v>
      </c>
      <c r="AZ55" s="25">
        <f t="shared" si="32"/>
        <v>11786.214806663684</v>
      </c>
      <c r="BA55" s="25">
        <f t="shared" si="32"/>
        <v>12257.663398930232</v>
      </c>
      <c r="BB55" s="25">
        <f t="shared" si="32"/>
        <v>12747.969934887442</v>
      </c>
      <c r="BC55" s="25">
        <f t="shared" si="32"/>
        <v>13257.88873228294</v>
      </c>
      <c r="BD55" s="25">
        <f t="shared" si="32"/>
        <v>13788.204281574257</v>
      </c>
      <c r="BE55" s="25">
        <f t="shared" si="32"/>
        <v>14339.732452837228</v>
      </c>
      <c r="BF55" s="25">
        <f t="shared" si="32"/>
        <v>14913.321750950718</v>
      </c>
      <c r="BG55" s="25">
        <f t="shared" si="32"/>
        <v>15509.854620988746</v>
      </c>
      <c r="BH55" s="25">
        <f t="shared" si="32"/>
        <v>16130.248805828296</v>
      </c>
      <c r="BI55" s="25">
        <f t="shared" si="32"/>
        <v>16775.458758061428</v>
      </c>
      <c r="BJ55" s="25">
        <f t="shared" si="32"/>
        <v>17446.477108383886</v>
      </c>
      <c r="BK55" s="25">
        <f t="shared" si="32"/>
        <v>18144.336192719242</v>
      </c>
      <c r="BL55" s="25">
        <f t="shared" si="32"/>
        <v>18870.109640428011</v>
      </c>
      <c r="BM55" s="25">
        <f t="shared" si="32"/>
        <v>19624.914026045131</v>
      </c>
      <c r="BN55" s="25">
        <f t="shared" si="32"/>
        <v>20409.910587086939</v>
      </c>
      <c r="BO55" s="25">
        <f t="shared" si="32"/>
        <v>21226.307010570417</v>
      </c>
      <c r="BP55" s="25">
        <f t="shared" si="32"/>
        <v>22075.359290993234</v>
      </c>
      <c r="BQ55" s="25">
        <f t="shared" si="32"/>
        <v>22958.373662632963</v>
      </c>
      <c r="BR55" s="25">
        <f t="shared" si="32"/>
        <v>23876.708609138281</v>
      </c>
      <c r="BS55" s="25">
        <f t="shared" si="32"/>
        <v>24831.776953503813</v>
      </c>
      <c r="BT55" s="25">
        <f t="shared" si="32"/>
        <v>25825.048031643968</v>
      </c>
    </row>
    <row r="56" spans="1:92" ht="15.75" customHeight="1" x14ac:dyDescent="0.2">
      <c r="B56" s="34" t="s">
        <v>20</v>
      </c>
      <c r="C56" s="25">
        <f t="shared" ref="C56:BT56" si="33">C27*12</f>
        <v>3432</v>
      </c>
      <c r="D56" s="25">
        <f t="shared" si="33"/>
        <v>3569.2799999999997</v>
      </c>
      <c r="E56" s="25">
        <f t="shared" si="33"/>
        <v>3712.0511999999999</v>
      </c>
      <c r="F56" s="25">
        <f t="shared" si="33"/>
        <v>3860.5332480000006</v>
      </c>
      <c r="G56" s="25">
        <f t="shared" si="33"/>
        <v>4014.9545779200007</v>
      </c>
      <c r="H56" s="25">
        <f t="shared" si="33"/>
        <v>4175.5527610368008</v>
      </c>
      <c r="I56" s="25">
        <f t="shared" si="33"/>
        <v>4342.5748714782731</v>
      </c>
      <c r="J56" s="25">
        <f t="shared" si="33"/>
        <v>4516.2778663374047</v>
      </c>
      <c r="K56" s="25">
        <f t="shared" si="33"/>
        <v>4696.9289809909005</v>
      </c>
      <c r="L56" s="25">
        <f t="shared" si="33"/>
        <v>4884.8061402305375</v>
      </c>
      <c r="M56" s="25">
        <f t="shared" si="33"/>
        <v>5080.1983858397589</v>
      </c>
      <c r="N56" s="25">
        <f t="shared" si="33"/>
        <v>5283.406321273349</v>
      </c>
      <c r="O56" s="25">
        <f t="shared" si="33"/>
        <v>5494.7425741242841</v>
      </c>
      <c r="P56" s="25">
        <f t="shared" si="33"/>
        <v>5714.5322770892553</v>
      </c>
      <c r="Q56" s="25">
        <f t="shared" si="33"/>
        <v>5943.1135681728265</v>
      </c>
      <c r="R56" s="25">
        <f t="shared" si="33"/>
        <v>6180.8381108997382</v>
      </c>
      <c r="S56" s="25">
        <f t="shared" si="33"/>
        <v>6428.0716353357293</v>
      </c>
      <c r="T56" s="25">
        <f t="shared" si="33"/>
        <v>6685.1945007491577</v>
      </c>
      <c r="U56" s="25">
        <f t="shared" si="33"/>
        <v>6952.6022807791232</v>
      </c>
      <c r="V56" s="25">
        <f t="shared" si="33"/>
        <v>7230.7063720102888</v>
      </c>
      <c r="W56" s="25">
        <f t="shared" si="33"/>
        <v>7519.9346268907002</v>
      </c>
      <c r="X56" s="25">
        <f t="shared" si="33"/>
        <v>7820.7320119663291</v>
      </c>
      <c r="Y56" s="25">
        <f t="shared" si="33"/>
        <v>8133.5612924449815</v>
      </c>
      <c r="Z56" s="25">
        <f t="shared" si="33"/>
        <v>8458.9037441427809</v>
      </c>
      <c r="AA56" s="25">
        <f t="shared" si="33"/>
        <v>8797.2598939084928</v>
      </c>
      <c r="AB56" s="25">
        <f t="shared" si="33"/>
        <v>9149.1502896648326</v>
      </c>
      <c r="AC56" s="25">
        <f t="shared" si="33"/>
        <v>9515.1163012514262</v>
      </c>
      <c r="AD56" s="25">
        <f t="shared" si="33"/>
        <v>9895.7209533014848</v>
      </c>
      <c r="AE56" s="25">
        <f t="shared" si="33"/>
        <v>10291.549791433545</v>
      </c>
      <c r="AF56" s="25">
        <f t="shared" si="33"/>
        <v>10703.211783090886</v>
      </c>
      <c r="AG56" s="25">
        <f t="shared" si="33"/>
        <v>11131.340254414523</v>
      </c>
      <c r="AH56" s="25">
        <f t="shared" si="33"/>
        <v>11576.593864591105</v>
      </c>
      <c r="AI56" s="25">
        <f t="shared" si="33"/>
        <v>12039.657619174748</v>
      </c>
      <c r="AJ56" s="25">
        <f t="shared" si="33"/>
        <v>12521.24392394174</v>
      </c>
      <c r="AK56" s="25">
        <f t="shared" si="33"/>
        <v>13022.093680899408</v>
      </c>
      <c r="AL56" s="25">
        <f t="shared" si="33"/>
        <v>13542.977428135386</v>
      </c>
      <c r="AM56" s="25">
        <f t="shared" si="33"/>
        <v>14084.696525260801</v>
      </c>
      <c r="AN56" s="25">
        <f t="shared" si="33"/>
        <v>14648.084386271235</v>
      </c>
      <c r="AO56" s="25">
        <f t="shared" si="33"/>
        <v>15234.007761722085</v>
      </c>
      <c r="AP56" s="25">
        <f t="shared" si="33"/>
        <v>15843.368072190968</v>
      </c>
      <c r="AQ56" s="25">
        <f t="shared" si="33"/>
        <v>16477.102795078608</v>
      </c>
      <c r="AR56" s="25">
        <f t="shared" si="33"/>
        <v>17136.18690688175</v>
      </c>
      <c r="AS56" s="25">
        <f t="shared" si="33"/>
        <v>17821.634383157023</v>
      </c>
      <c r="AT56" s="25">
        <f t="shared" si="33"/>
        <v>18534.499758483304</v>
      </c>
      <c r="AU56" s="25">
        <f t="shared" si="33"/>
        <v>19275.879748822641</v>
      </c>
      <c r="AV56" s="25">
        <f t="shared" si="33"/>
        <v>20046.914938775546</v>
      </c>
      <c r="AW56" s="25">
        <f t="shared" si="33"/>
        <v>20848.791536326567</v>
      </c>
      <c r="AX56" s="25">
        <f t="shared" si="33"/>
        <v>21682.74319777963</v>
      </c>
      <c r="AY56" s="25">
        <f t="shared" si="33"/>
        <v>22550.052925690816</v>
      </c>
      <c r="AZ56" s="25">
        <f t="shared" si="33"/>
        <v>23452.05504271845</v>
      </c>
      <c r="BA56" s="25">
        <f t="shared" si="33"/>
        <v>24390.137244427191</v>
      </c>
      <c r="BB56" s="25">
        <f t="shared" si="33"/>
        <v>25365.742734204279</v>
      </c>
      <c r="BC56" s="25">
        <f t="shared" si="33"/>
        <v>26380.372443572451</v>
      </c>
      <c r="BD56" s="25">
        <f t="shared" si="33"/>
        <v>27435.587341315346</v>
      </c>
      <c r="BE56" s="25">
        <f t="shared" si="33"/>
        <v>28533.010834967965</v>
      </c>
      <c r="BF56" s="25">
        <f t="shared" si="33"/>
        <v>29674.331268366681</v>
      </c>
      <c r="BG56" s="25">
        <f t="shared" si="33"/>
        <v>30861.304519101352</v>
      </c>
      <c r="BH56" s="25">
        <f t="shared" si="33"/>
        <v>32095.756699865404</v>
      </c>
      <c r="BI56" s="25">
        <f t="shared" si="33"/>
        <v>33379.586967860021</v>
      </c>
      <c r="BJ56" s="25">
        <f t="shared" si="33"/>
        <v>34714.770446574417</v>
      </c>
      <c r="BK56" s="25">
        <f t="shared" si="33"/>
        <v>36103.361264437401</v>
      </c>
      <c r="BL56" s="25">
        <f t="shared" si="33"/>
        <v>37547.495715014898</v>
      </c>
      <c r="BM56" s="25">
        <f t="shared" si="33"/>
        <v>39049.395543615494</v>
      </c>
      <c r="BN56" s="25">
        <f t="shared" si="33"/>
        <v>40611.371365360115</v>
      </c>
      <c r="BO56" s="25">
        <f t="shared" si="33"/>
        <v>42235.826219974522</v>
      </c>
      <c r="BP56" s="25">
        <f t="shared" si="33"/>
        <v>43925.259268773501</v>
      </c>
      <c r="BQ56" s="25">
        <f t="shared" si="33"/>
        <v>45682.269639524449</v>
      </c>
      <c r="BR56" s="25">
        <f t="shared" si="33"/>
        <v>47509.560425105425</v>
      </c>
      <c r="BS56" s="25">
        <f t="shared" si="33"/>
        <v>49409.942842109638</v>
      </c>
      <c r="BT56" s="25">
        <f t="shared" si="33"/>
        <v>51386.340555794028</v>
      </c>
    </row>
    <row r="57" spans="1:92" ht="15.75" customHeight="1" x14ac:dyDescent="0.2">
      <c r="B57" s="34" t="s">
        <v>62</v>
      </c>
      <c r="C57" s="25">
        <f t="shared" ref="C57:AH57" si="34">($F$7*(1-$L$5))/27.5</f>
        <v>8527.2727272727261</v>
      </c>
      <c r="D57" s="25">
        <f t="shared" si="34"/>
        <v>8527.2727272727261</v>
      </c>
      <c r="E57" s="25">
        <f t="shared" si="34"/>
        <v>8527.2727272727261</v>
      </c>
      <c r="F57" s="25">
        <f t="shared" si="34"/>
        <v>8527.2727272727261</v>
      </c>
      <c r="G57" s="25">
        <f t="shared" si="34"/>
        <v>8527.2727272727261</v>
      </c>
      <c r="H57" s="25">
        <f t="shared" si="34"/>
        <v>8527.2727272727261</v>
      </c>
      <c r="I57" s="25">
        <f t="shared" si="34"/>
        <v>8527.2727272727261</v>
      </c>
      <c r="J57" s="25">
        <f t="shared" si="34"/>
        <v>8527.2727272727261</v>
      </c>
      <c r="K57" s="25">
        <f t="shared" si="34"/>
        <v>8527.2727272727261</v>
      </c>
      <c r="L57" s="25">
        <f t="shared" si="34"/>
        <v>8527.2727272727261</v>
      </c>
      <c r="M57" s="25">
        <f t="shared" si="34"/>
        <v>8527.2727272727261</v>
      </c>
      <c r="N57" s="25">
        <f t="shared" si="34"/>
        <v>8527.2727272727261</v>
      </c>
      <c r="O57" s="25">
        <f t="shared" si="34"/>
        <v>8527.2727272727261</v>
      </c>
      <c r="P57" s="25">
        <f t="shared" si="34"/>
        <v>8527.2727272727261</v>
      </c>
      <c r="Q57" s="25">
        <f t="shared" si="34"/>
        <v>8527.2727272727261</v>
      </c>
      <c r="R57" s="25">
        <f t="shared" si="34"/>
        <v>8527.2727272727261</v>
      </c>
      <c r="S57" s="25">
        <f t="shared" si="34"/>
        <v>8527.2727272727261</v>
      </c>
      <c r="T57" s="25">
        <f t="shared" si="34"/>
        <v>8527.2727272727261</v>
      </c>
      <c r="U57" s="25">
        <f t="shared" si="34"/>
        <v>8527.2727272727261</v>
      </c>
      <c r="V57" s="25">
        <f t="shared" si="34"/>
        <v>8527.2727272727261</v>
      </c>
      <c r="W57" s="25">
        <f t="shared" si="34"/>
        <v>8527.2727272727261</v>
      </c>
      <c r="X57" s="25">
        <f t="shared" si="34"/>
        <v>8527.2727272727261</v>
      </c>
      <c r="Y57" s="25">
        <f t="shared" si="34"/>
        <v>8527.2727272727261</v>
      </c>
      <c r="Z57" s="25">
        <f t="shared" si="34"/>
        <v>8527.2727272727261</v>
      </c>
      <c r="AA57" s="25">
        <f t="shared" si="34"/>
        <v>8527.2727272727261</v>
      </c>
      <c r="AB57" s="25">
        <f t="shared" si="34"/>
        <v>8527.2727272727261</v>
      </c>
      <c r="AC57" s="25">
        <f t="shared" si="34"/>
        <v>8527.2727272727261</v>
      </c>
      <c r="AD57" s="25">
        <f t="shared" si="34"/>
        <v>8527.2727272727261</v>
      </c>
      <c r="AE57" s="25">
        <f t="shared" si="34"/>
        <v>8527.2727272727261</v>
      </c>
      <c r="AF57" s="25">
        <f t="shared" si="34"/>
        <v>8527.2727272727261</v>
      </c>
      <c r="AG57" s="25">
        <f t="shared" si="34"/>
        <v>8527.2727272727261</v>
      </c>
      <c r="AH57" s="25">
        <f t="shared" si="34"/>
        <v>8527.2727272727261</v>
      </c>
      <c r="AI57" s="25">
        <f t="shared" ref="AI57:BN57" si="35">($F$7*(1-$L$5))/27.5</f>
        <v>8527.2727272727261</v>
      </c>
      <c r="AJ57" s="25">
        <f t="shared" si="35"/>
        <v>8527.2727272727261</v>
      </c>
      <c r="AK57" s="25">
        <f t="shared" si="35"/>
        <v>8527.2727272727261</v>
      </c>
      <c r="AL57" s="25">
        <f t="shared" si="35"/>
        <v>8527.2727272727261</v>
      </c>
      <c r="AM57" s="25">
        <f t="shared" si="35"/>
        <v>8527.2727272727261</v>
      </c>
      <c r="AN57" s="25">
        <f t="shared" si="35"/>
        <v>8527.2727272727261</v>
      </c>
      <c r="AO57" s="25">
        <f t="shared" si="35"/>
        <v>8527.2727272727261</v>
      </c>
      <c r="AP57" s="25">
        <f t="shared" si="35"/>
        <v>8527.2727272727261</v>
      </c>
      <c r="AQ57" s="25">
        <f t="shared" si="35"/>
        <v>8527.2727272727261</v>
      </c>
      <c r="AR57" s="25">
        <f t="shared" si="35"/>
        <v>8527.2727272727261</v>
      </c>
      <c r="AS57" s="25">
        <f t="shared" si="35"/>
        <v>8527.2727272727261</v>
      </c>
      <c r="AT57" s="25">
        <f t="shared" si="35"/>
        <v>8527.2727272727261</v>
      </c>
      <c r="AU57" s="25">
        <f t="shared" si="35"/>
        <v>8527.2727272727261</v>
      </c>
      <c r="AV57" s="25">
        <f t="shared" si="35"/>
        <v>8527.2727272727261</v>
      </c>
      <c r="AW57" s="25">
        <f t="shared" si="35"/>
        <v>8527.2727272727261</v>
      </c>
      <c r="AX57" s="25">
        <f t="shared" si="35"/>
        <v>8527.2727272727261</v>
      </c>
      <c r="AY57" s="25">
        <f t="shared" si="35"/>
        <v>8527.2727272727261</v>
      </c>
      <c r="AZ57" s="25">
        <f t="shared" si="35"/>
        <v>8527.2727272727261</v>
      </c>
      <c r="BA57" s="25">
        <f t="shared" si="35"/>
        <v>8527.2727272727261</v>
      </c>
      <c r="BB57" s="25">
        <f t="shared" si="35"/>
        <v>8527.2727272727261</v>
      </c>
      <c r="BC57" s="25">
        <f t="shared" si="35"/>
        <v>8527.2727272727261</v>
      </c>
      <c r="BD57" s="25">
        <f t="shared" si="35"/>
        <v>8527.2727272727261</v>
      </c>
      <c r="BE57" s="25">
        <f t="shared" si="35"/>
        <v>8527.2727272727261</v>
      </c>
      <c r="BF57" s="25">
        <f t="shared" si="35"/>
        <v>8527.2727272727261</v>
      </c>
      <c r="BG57" s="25">
        <f t="shared" si="35"/>
        <v>8527.2727272727261</v>
      </c>
      <c r="BH57" s="25">
        <f t="shared" si="35"/>
        <v>8527.2727272727261</v>
      </c>
      <c r="BI57" s="25">
        <f t="shared" si="35"/>
        <v>8527.2727272727261</v>
      </c>
      <c r="BJ57" s="25">
        <f t="shared" si="35"/>
        <v>8527.2727272727261</v>
      </c>
      <c r="BK57" s="25">
        <f t="shared" si="35"/>
        <v>8527.2727272727261</v>
      </c>
      <c r="BL57" s="25">
        <f t="shared" si="35"/>
        <v>8527.2727272727261</v>
      </c>
      <c r="BM57" s="25">
        <f t="shared" si="35"/>
        <v>8527.2727272727261</v>
      </c>
      <c r="BN57" s="25">
        <f t="shared" si="35"/>
        <v>8527.2727272727261</v>
      </c>
      <c r="BO57" s="25">
        <f t="shared" ref="BO57:BT57" si="36">($F$7*(1-$L$5))/27.5</f>
        <v>8527.2727272727261</v>
      </c>
      <c r="BP57" s="25">
        <f t="shared" si="36"/>
        <v>8527.2727272727261</v>
      </c>
      <c r="BQ57" s="25">
        <f t="shared" si="36"/>
        <v>8527.2727272727261</v>
      </c>
      <c r="BR57" s="25">
        <f t="shared" si="36"/>
        <v>8527.2727272727261</v>
      </c>
      <c r="BS57" s="25">
        <f t="shared" si="36"/>
        <v>8527.2727272727261</v>
      </c>
      <c r="BT57" s="25">
        <f t="shared" si="36"/>
        <v>8527.2727272727261</v>
      </c>
    </row>
    <row r="58" spans="1:92" ht="15.75" customHeight="1" x14ac:dyDescent="0.2">
      <c r="B58" s="8" t="s">
        <v>63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</row>
    <row r="59" spans="1:92" ht="15.75" customHeight="1" x14ac:dyDescent="0.2">
      <c r="B59" s="3" t="s">
        <v>64</v>
      </c>
      <c r="C59" s="35">
        <f t="shared" ref="C59:BT59" si="37">SUM(C54:C58)</f>
        <v>28459.400640480759</v>
      </c>
      <c r="D59" s="35">
        <f t="shared" si="37"/>
        <v>28441.112544304458</v>
      </c>
      <c r="E59" s="35">
        <f t="shared" si="37"/>
        <v>28419.58640390337</v>
      </c>
      <c r="F59" s="35">
        <f t="shared" si="37"/>
        <v>28394.564459168949</v>
      </c>
      <c r="G59" s="35">
        <f t="shared" si="37"/>
        <v>28365.772078671398</v>
      </c>
      <c r="H59" s="35">
        <f t="shared" si="37"/>
        <v>28332.916749137963</v>
      </c>
      <c r="I59" s="35">
        <f t="shared" si="37"/>
        <v>28295.687007336797</v>
      </c>
      <c r="J59" s="35">
        <f t="shared" si="37"/>
        <v>28253.75131118398</v>
      </c>
      <c r="K59" s="35">
        <f t="shared" si="37"/>
        <v>28206.756846719407</v>
      </c>
      <c r="L59" s="35">
        <f t="shared" si="37"/>
        <v>28154.32826741501</v>
      </c>
      <c r="M59" s="35">
        <f t="shared" si="37"/>
        <v>28096.066362088364</v>
      </c>
      <c r="N59" s="35">
        <f t="shared" si="37"/>
        <v>28031.546647493131</v>
      </c>
      <c r="O59" s="35">
        <f t="shared" si="37"/>
        <v>27960.317881445881</v>
      </c>
      <c r="P59" s="35">
        <f t="shared" si="37"/>
        <v>27881.900492125154</v>
      </c>
      <c r="Q59" s="35">
        <f t="shared" si="37"/>
        <v>27795.784918944453</v>
      </c>
      <c r="R59" s="35">
        <f t="shared" si="37"/>
        <v>27701.429860151387</v>
      </c>
      <c r="S59" s="35">
        <f t="shared" si="37"/>
        <v>27598.260422046449</v>
      </c>
      <c r="T59" s="35">
        <f t="shared" si="37"/>
        <v>27485.666164438197</v>
      </c>
      <c r="U59" s="35">
        <f t="shared" si="37"/>
        <v>27362.999036663809</v>
      </c>
      <c r="V59" s="35">
        <f t="shared" si="37"/>
        <v>27229.57119819818</v>
      </c>
      <c r="W59" s="35">
        <f t="shared" si="37"/>
        <v>27084.65271755476</v>
      </c>
      <c r="X59" s="35">
        <f t="shared" si="37"/>
        <v>26927.469142842616</v>
      </c>
      <c r="Y59" s="35">
        <f t="shared" si="37"/>
        <v>26757.198936988985</v>
      </c>
      <c r="Z59" s="35">
        <f t="shared" si="37"/>
        <v>26572.970770262102</v>
      </c>
      <c r="AA59" s="35">
        <f t="shared" si="37"/>
        <v>26373.860662333551</v>
      </c>
      <c r="AB59" s="35">
        <f t="shared" si="37"/>
        <v>26158.888965705344</v>
      </c>
      <c r="AC59" s="35">
        <f t="shared" si="37"/>
        <v>25927.017181888601</v>
      </c>
      <c r="AD59" s="35">
        <f t="shared" si="37"/>
        <v>25677.144601260428</v>
      </c>
      <c r="AE59" s="35">
        <f t="shared" si="37"/>
        <v>25408.104757041125</v>
      </c>
      <c r="AF59" s="35">
        <f t="shared" si="37"/>
        <v>25118.661683322665</v>
      </c>
      <c r="AG59" s="35">
        <f t="shared" si="37"/>
        <v>25252.850547888367</v>
      </c>
      <c r="AH59" s="35">
        <f t="shared" si="37"/>
        <v>25921.873660712998</v>
      </c>
      <c r="AI59" s="35">
        <f t="shared" si="37"/>
        <v>26617.657698050607</v>
      </c>
      <c r="AJ59" s="35">
        <f t="shared" si="37"/>
        <v>27341.27309688172</v>
      </c>
      <c r="AK59" s="35">
        <f t="shared" si="37"/>
        <v>28093.833111666077</v>
      </c>
      <c r="AL59" s="35">
        <f t="shared" si="37"/>
        <v>28876.495527041814</v>
      </c>
      <c r="AM59" s="35">
        <f t="shared" si="37"/>
        <v>29690.464439032578</v>
      </c>
      <c r="AN59" s="35">
        <f t="shared" si="37"/>
        <v>30536.992107502978</v>
      </c>
      <c r="AO59" s="35">
        <f t="shared" si="37"/>
        <v>31417.38088271219</v>
      </c>
      <c r="AP59" s="35">
        <f t="shared" si="37"/>
        <v>32332.985208929764</v>
      </c>
      <c r="AQ59" s="35">
        <f t="shared" si="37"/>
        <v>33285.213708196046</v>
      </c>
      <c r="AR59" s="35">
        <f t="shared" si="37"/>
        <v>34275.531347432981</v>
      </c>
      <c r="AS59" s="35">
        <f t="shared" si="37"/>
        <v>35305.461692239391</v>
      </c>
      <c r="AT59" s="35">
        <f t="shared" si="37"/>
        <v>36376.589250838057</v>
      </c>
      <c r="AU59" s="35">
        <f t="shared" si="37"/>
        <v>37490.561911780678</v>
      </c>
      <c r="AV59" s="35">
        <f t="shared" si="37"/>
        <v>38649.093479160998</v>
      </c>
      <c r="AW59" s="35">
        <f t="shared" si="37"/>
        <v>39853.96630923653</v>
      </c>
      <c r="AX59" s="35">
        <f t="shared" si="37"/>
        <v>41107.034052515082</v>
      </c>
      <c r="AY59" s="35">
        <f t="shared" si="37"/>
        <v>42410.224505524777</v>
      </c>
      <c r="AZ59" s="35">
        <f t="shared" si="37"/>
        <v>43765.542576654865</v>
      </c>
      <c r="BA59" s="35">
        <f t="shared" si="37"/>
        <v>45175.073370630147</v>
      </c>
      <c r="BB59" s="35">
        <f t="shared" si="37"/>
        <v>46640.985396364449</v>
      </c>
      <c r="BC59" s="35">
        <f t="shared" si="37"/>
        <v>48165.533903128118</v>
      </c>
      <c r="BD59" s="35">
        <f t="shared" si="37"/>
        <v>49751.064350162334</v>
      </c>
      <c r="BE59" s="35">
        <f t="shared" si="37"/>
        <v>51400.016015077919</v>
      </c>
      <c r="BF59" s="35">
        <f t="shared" si="37"/>
        <v>53114.925746590125</v>
      </c>
      <c r="BG59" s="35">
        <f t="shared" si="37"/>
        <v>54898.431867362822</v>
      </c>
      <c r="BH59" s="35">
        <f t="shared" si="37"/>
        <v>56753.278232966426</v>
      </c>
      <c r="BI59" s="35">
        <f t="shared" si="37"/>
        <v>58682.318453194173</v>
      </c>
      <c r="BJ59" s="35">
        <f t="shared" si="37"/>
        <v>60688.520282231031</v>
      </c>
      <c r="BK59" s="35">
        <f t="shared" si="37"/>
        <v>62774.970184429367</v>
      </c>
      <c r="BL59" s="35">
        <f t="shared" si="37"/>
        <v>64944.878082715637</v>
      </c>
      <c r="BM59" s="35">
        <f t="shared" si="37"/>
        <v>67201.582296933353</v>
      </c>
      <c r="BN59" s="35">
        <f t="shared" si="37"/>
        <v>69548.554679719775</v>
      </c>
      <c r="BO59" s="35">
        <f t="shared" si="37"/>
        <v>71989.405957817668</v>
      </c>
      <c r="BP59" s="35">
        <f t="shared" si="37"/>
        <v>74527.891287039456</v>
      </c>
      <c r="BQ59" s="35">
        <f t="shared" si="37"/>
        <v>77167.916029430125</v>
      </c>
      <c r="BR59" s="35">
        <f t="shared" si="37"/>
        <v>79913.541761516433</v>
      </c>
      <c r="BS59" s="35">
        <f t="shared" si="37"/>
        <v>82768.992522886168</v>
      </c>
      <c r="BT59" s="35">
        <f t="shared" si="37"/>
        <v>85738.661314710713</v>
      </c>
    </row>
    <row r="60" spans="1:92" ht="15.75" customHeight="1" x14ac:dyDescent="0.2">
      <c r="A60" s="3"/>
      <c r="B60" s="36" t="s">
        <v>65</v>
      </c>
      <c r="C60" s="35">
        <f t="shared" ref="C60:AH60" si="38">C59*$L$4</f>
        <v>6261.068140905767</v>
      </c>
      <c r="D60" s="35">
        <f t="shared" si="38"/>
        <v>6257.0447597469811</v>
      </c>
      <c r="E60" s="35">
        <f t="shared" si="38"/>
        <v>6252.3090088587414</v>
      </c>
      <c r="F60" s="35">
        <f t="shared" si="38"/>
        <v>6246.804181017169</v>
      </c>
      <c r="G60" s="35">
        <f t="shared" si="38"/>
        <v>6240.4698573077076</v>
      </c>
      <c r="H60" s="35">
        <f t="shared" si="38"/>
        <v>6233.2416848103521</v>
      </c>
      <c r="I60" s="35">
        <f t="shared" si="38"/>
        <v>6225.0511416140953</v>
      </c>
      <c r="J60" s="35">
        <f t="shared" si="38"/>
        <v>6215.8252884604753</v>
      </c>
      <c r="K60" s="35">
        <f t="shared" si="38"/>
        <v>6205.4865062782692</v>
      </c>
      <c r="L60" s="35">
        <f t="shared" si="38"/>
        <v>6193.9522188313022</v>
      </c>
      <c r="M60" s="35">
        <f t="shared" si="38"/>
        <v>6181.13459965944</v>
      </c>
      <c r="N60" s="35">
        <f t="shared" si="38"/>
        <v>6166.9402624484892</v>
      </c>
      <c r="O60" s="35">
        <f t="shared" si="38"/>
        <v>6151.2699339180936</v>
      </c>
      <c r="P60" s="35">
        <f t="shared" si="38"/>
        <v>6134.0181082675344</v>
      </c>
      <c r="Q60" s="35">
        <f t="shared" si="38"/>
        <v>6115.0726821677799</v>
      </c>
      <c r="R60" s="35">
        <f t="shared" si="38"/>
        <v>6094.3145692333055</v>
      </c>
      <c r="S60" s="35">
        <f t="shared" si="38"/>
        <v>6071.6172928502192</v>
      </c>
      <c r="T60" s="35">
        <f t="shared" si="38"/>
        <v>6046.8465561764033</v>
      </c>
      <c r="U60" s="35">
        <f t="shared" si="38"/>
        <v>6019.8597880660382</v>
      </c>
      <c r="V60" s="35">
        <f t="shared" si="38"/>
        <v>5990.5056636035997</v>
      </c>
      <c r="W60" s="35">
        <f t="shared" si="38"/>
        <v>5958.6235978620471</v>
      </c>
      <c r="X60" s="35">
        <f t="shared" si="38"/>
        <v>5924.0432114253754</v>
      </c>
      <c r="Y60" s="35">
        <f t="shared" si="38"/>
        <v>5886.5837661375772</v>
      </c>
      <c r="Z60" s="35">
        <f t="shared" si="38"/>
        <v>5846.053569457662</v>
      </c>
      <c r="AA60" s="35">
        <f t="shared" si="38"/>
        <v>5802.2493457133814</v>
      </c>
      <c r="AB60" s="35">
        <f t="shared" si="38"/>
        <v>5754.9555724551756</v>
      </c>
      <c r="AC60" s="35">
        <f t="shared" si="38"/>
        <v>5703.9437800154919</v>
      </c>
      <c r="AD60" s="35">
        <f t="shared" si="38"/>
        <v>5648.9718122772947</v>
      </c>
      <c r="AE60" s="35">
        <f t="shared" si="38"/>
        <v>5589.7830465490479</v>
      </c>
      <c r="AF60" s="35">
        <f t="shared" si="38"/>
        <v>5526.1055703309867</v>
      </c>
      <c r="AG60" s="35">
        <f t="shared" si="38"/>
        <v>5555.6271205354406</v>
      </c>
      <c r="AH60" s="35">
        <f t="shared" si="38"/>
        <v>5702.8122053568595</v>
      </c>
      <c r="AI60" s="35">
        <f t="shared" ref="AI60:BN60" si="39">AI59*$L$4</f>
        <v>5855.8846935711335</v>
      </c>
      <c r="AJ60" s="35">
        <f t="shared" si="39"/>
        <v>6015.0800813139786</v>
      </c>
      <c r="AK60" s="35">
        <f t="shared" si="39"/>
        <v>6180.6432845665367</v>
      </c>
      <c r="AL60" s="35">
        <f t="shared" si="39"/>
        <v>6352.8290159491989</v>
      </c>
      <c r="AM60" s="35">
        <f t="shared" si="39"/>
        <v>6531.9021765871667</v>
      </c>
      <c r="AN60" s="35">
        <f t="shared" si="39"/>
        <v>6718.1382636506551</v>
      </c>
      <c r="AO60" s="35">
        <f t="shared" si="39"/>
        <v>6911.8237941966818</v>
      </c>
      <c r="AP60" s="35">
        <f t="shared" si="39"/>
        <v>7113.2567459645479</v>
      </c>
      <c r="AQ60" s="35">
        <f t="shared" si="39"/>
        <v>7322.7470158031301</v>
      </c>
      <c r="AR60" s="35">
        <f t="shared" si="39"/>
        <v>7540.6168964352555</v>
      </c>
      <c r="AS60" s="35">
        <f t="shared" si="39"/>
        <v>7767.2015722926662</v>
      </c>
      <c r="AT60" s="35">
        <f t="shared" si="39"/>
        <v>8002.8496351843723</v>
      </c>
      <c r="AU60" s="35">
        <f t="shared" si="39"/>
        <v>8247.9236205917496</v>
      </c>
      <c r="AV60" s="35">
        <f t="shared" si="39"/>
        <v>8502.8005654154204</v>
      </c>
      <c r="AW60" s="35">
        <f t="shared" si="39"/>
        <v>8767.8725880320362</v>
      </c>
      <c r="AX60" s="35">
        <f t="shared" si="39"/>
        <v>9043.5474915533177</v>
      </c>
      <c r="AY60" s="35">
        <f t="shared" si="39"/>
        <v>9330.2493912154514</v>
      </c>
      <c r="AZ60" s="35">
        <f t="shared" si="39"/>
        <v>9628.419366864071</v>
      </c>
      <c r="BA60" s="35">
        <f t="shared" si="39"/>
        <v>9938.5161415386319</v>
      </c>
      <c r="BB60" s="35">
        <f t="shared" si="39"/>
        <v>10261.016787200178</v>
      </c>
      <c r="BC60" s="35">
        <f t="shared" si="39"/>
        <v>10596.417458688185</v>
      </c>
      <c r="BD60" s="35">
        <f t="shared" si="39"/>
        <v>10945.234157035713</v>
      </c>
      <c r="BE60" s="35">
        <f t="shared" si="39"/>
        <v>11308.003523317142</v>
      </c>
      <c r="BF60" s="35">
        <f t="shared" si="39"/>
        <v>11685.283664249828</v>
      </c>
      <c r="BG60" s="35">
        <f t="shared" si="39"/>
        <v>12077.655010819821</v>
      </c>
      <c r="BH60" s="35">
        <f t="shared" si="39"/>
        <v>12485.721211252614</v>
      </c>
      <c r="BI60" s="35">
        <f t="shared" si="39"/>
        <v>12910.110059702718</v>
      </c>
      <c r="BJ60" s="35">
        <f t="shared" si="39"/>
        <v>13351.474462090828</v>
      </c>
      <c r="BK60" s="35">
        <f t="shared" si="39"/>
        <v>13810.493440574461</v>
      </c>
      <c r="BL60" s="35">
        <f t="shared" si="39"/>
        <v>14287.87317819744</v>
      </c>
      <c r="BM60" s="35">
        <f t="shared" si="39"/>
        <v>14784.348105325338</v>
      </c>
      <c r="BN60" s="35">
        <f t="shared" si="39"/>
        <v>15300.682029538351</v>
      </c>
      <c r="BO60" s="35">
        <f t="shared" ref="BO60:BT60" si="40">BO59*$L$4</f>
        <v>15837.669310719886</v>
      </c>
      <c r="BP60" s="35">
        <f t="shared" si="40"/>
        <v>16396.136083148682</v>
      </c>
      <c r="BQ60" s="35">
        <f t="shared" si="40"/>
        <v>16976.941526474628</v>
      </c>
      <c r="BR60" s="35">
        <f t="shared" si="40"/>
        <v>17580.979187533616</v>
      </c>
      <c r="BS60" s="35">
        <f t="shared" si="40"/>
        <v>18209.178355034957</v>
      </c>
      <c r="BT60" s="35">
        <f t="shared" si="40"/>
        <v>18862.505489236359</v>
      </c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</row>
    <row r="61" spans="1:92" ht="15.75" customHeight="1" x14ac:dyDescent="0.2">
      <c r="A61" s="8"/>
      <c r="B61" s="26" t="s">
        <v>66</v>
      </c>
      <c r="C61" s="27">
        <f t="shared" ref="C61:AH61" si="41">C60/$F$9</f>
        <v>0.11925844077915747</v>
      </c>
      <c r="D61" s="27">
        <f t="shared" si="41"/>
        <v>0.11918180494756155</v>
      </c>
      <c r="E61" s="27">
        <f t="shared" si="41"/>
        <v>0.11909160016873793</v>
      </c>
      <c r="F61" s="27">
        <f t="shared" si="41"/>
        <v>0.11898674630508893</v>
      </c>
      <c r="G61" s="27">
        <f t="shared" si="41"/>
        <v>0.11886609252014681</v>
      </c>
      <c r="H61" s="27">
        <f t="shared" si="41"/>
        <v>0.11872841304400671</v>
      </c>
      <c r="I61" s="27">
        <f t="shared" si="41"/>
        <v>0.11857240269741134</v>
      </c>
      <c r="J61" s="27">
        <f t="shared" si="41"/>
        <v>0.11839667216115191</v>
      </c>
      <c r="K61" s="27">
        <f t="shared" si="41"/>
        <v>0.11819974297672893</v>
      </c>
      <c r="L61" s="27">
        <f t="shared" si="41"/>
        <v>0.11798004226345338</v>
      </c>
      <c r="M61" s="27">
        <f t="shared" si="41"/>
        <v>0.11773589713637028</v>
      </c>
      <c r="N61" s="27">
        <f t="shared" si="41"/>
        <v>0.11746552880854265</v>
      </c>
      <c r="O61" s="27">
        <f t="shared" si="41"/>
        <v>0.11716704636034464</v>
      </c>
      <c r="P61" s="27">
        <f t="shared" si="41"/>
        <v>0.11683844015747685</v>
      </c>
      <c r="Q61" s="27">
        <f t="shared" si="41"/>
        <v>0.1164775748984339</v>
      </c>
      <c r="R61" s="27">
        <f t="shared" si="41"/>
        <v>0.11608218227111058</v>
      </c>
      <c r="S61" s="27">
        <f t="shared" si="41"/>
        <v>0.11564985319714703</v>
      </c>
      <c r="T61" s="27">
        <f t="shared" si="41"/>
        <v>0.11517802964145531</v>
      </c>
      <c r="U61" s="27">
        <f t="shared" si="41"/>
        <v>0.11466399596316264</v>
      </c>
      <c r="V61" s="27">
        <f t="shared" si="41"/>
        <v>0.11410486978292571</v>
      </c>
      <c r="W61" s="27">
        <f t="shared" si="41"/>
        <v>0.11349759234022946</v>
      </c>
      <c r="X61" s="27">
        <f t="shared" si="41"/>
        <v>0.11283891831286429</v>
      </c>
      <c r="Y61" s="27">
        <f t="shared" si="41"/>
        <v>0.11212540506928718</v>
      </c>
      <c r="Z61" s="27">
        <f t="shared" si="41"/>
        <v>0.11135340132300309</v>
      </c>
      <c r="AA61" s="27">
        <f t="shared" si="41"/>
        <v>0.11051903515644536</v>
      </c>
      <c r="AB61" s="27">
        <f t="shared" si="41"/>
        <v>0.10961820138009858</v>
      </c>
      <c r="AC61" s="27">
        <f t="shared" si="41"/>
        <v>0.10864654819077127</v>
      </c>
      <c r="AD61" s="27">
        <f t="shared" si="41"/>
        <v>0.10759946309099609</v>
      </c>
      <c r="AE61" s="27">
        <f t="shared" si="41"/>
        <v>0.10647205802950567</v>
      </c>
      <c r="AF61" s="27">
        <f t="shared" si="41"/>
        <v>0.10525915372059022</v>
      </c>
      <c r="AG61" s="27">
        <f t="shared" si="41"/>
        <v>0.10582146896257982</v>
      </c>
      <c r="AH61" s="27">
        <f t="shared" si="41"/>
        <v>0.10862499438774971</v>
      </c>
      <c r="AI61" s="27">
        <f t="shared" ref="AI61:BN61" si="42">AI60/$F$9</f>
        <v>0.11154066082992635</v>
      </c>
      <c r="AJ61" s="27">
        <f t="shared" si="42"/>
        <v>0.11457295392979007</v>
      </c>
      <c r="AK61" s="27">
        <f t="shared" si="42"/>
        <v>0.11772653875364832</v>
      </c>
      <c r="AL61" s="27">
        <f t="shared" si="42"/>
        <v>0.12100626697046094</v>
      </c>
      <c r="AM61" s="27">
        <f t="shared" si="42"/>
        <v>0.12441718431594603</v>
      </c>
      <c r="AN61" s="27">
        <f t="shared" si="42"/>
        <v>0.12796453835525057</v>
      </c>
      <c r="AO61" s="27">
        <f t="shared" si="42"/>
        <v>0.13165378655612728</v>
      </c>
      <c r="AP61" s="27">
        <f t="shared" si="42"/>
        <v>0.13549060468503901</v>
      </c>
      <c r="AQ61" s="27">
        <f t="shared" si="42"/>
        <v>0.13948089553910725</v>
      </c>
      <c r="AR61" s="27">
        <f t="shared" si="42"/>
        <v>0.14363079802733819</v>
      </c>
      <c r="AS61" s="27">
        <f t="shared" si="42"/>
        <v>0.14794669661509841</v>
      </c>
      <c r="AT61" s="27">
        <f t="shared" si="42"/>
        <v>0.152435231146369</v>
      </c>
      <c r="AU61" s="27">
        <f t="shared" si="42"/>
        <v>0.15710330705889047</v>
      </c>
      <c r="AV61" s="27">
        <f t="shared" si="42"/>
        <v>0.16195810600791277</v>
      </c>
      <c r="AW61" s="27">
        <f t="shared" si="42"/>
        <v>0.16700709691489593</v>
      </c>
      <c r="AX61" s="27">
        <f t="shared" si="42"/>
        <v>0.17225804745815843</v>
      </c>
      <c r="AY61" s="27">
        <f t="shared" si="42"/>
        <v>0.17771903602315145</v>
      </c>
      <c r="AZ61" s="27">
        <f t="shared" si="42"/>
        <v>0.1833984641307442</v>
      </c>
      <c r="BA61" s="27">
        <f t="shared" si="42"/>
        <v>0.1893050693626406</v>
      </c>
      <c r="BB61" s="27">
        <f t="shared" si="42"/>
        <v>0.19544793880381292</v>
      </c>
      <c r="BC61" s="27">
        <f t="shared" si="42"/>
        <v>0.20183652302263211</v>
      </c>
      <c r="BD61" s="27">
        <f t="shared" si="42"/>
        <v>0.20848065061020404</v>
      </c>
      <c r="BE61" s="27">
        <f t="shared" si="42"/>
        <v>0.21539054330127891</v>
      </c>
      <c r="BF61" s="27">
        <f t="shared" si="42"/>
        <v>0.22257683169999673</v>
      </c>
      <c r="BG61" s="27">
        <f t="shared" si="42"/>
        <v>0.23005057163466325</v>
      </c>
      <c r="BH61" s="27">
        <f t="shared" si="42"/>
        <v>0.23782326116671645</v>
      </c>
      <c r="BI61" s="27">
        <f t="shared" si="42"/>
        <v>0.24590685828005177</v>
      </c>
      <c r="BJ61" s="27">
        <f t="shared" si="42"/>
        <v>0.25431379927792053</v>
      </c>
      <c r="BK61" s="27">
        <f t="shared" si="42"/>
        <v>0.26305701791570402</v>
      </c>
      <c r="BL61" s="27">
        <f t="shared" si="42"/>
        <v>0.27214996529899887</v>
      </c>
      <c r="BM61" s="27">
        <f t="shared" si="42"/>
        <v>0.28160663057762547</v>
      </c>
      <c r="BN61" s="27">
        <f t="shared" si="42"/>
        <v>0.29144156246739716</v>
      </c>
      <c r="BO61" s="27">
        <f t="shared" ref="BO61:BT61" si="43">BO60/$F$9</f>
        <v>0.30166989163275976</v>
      </c>
      <c r="BP61" s="27">
        <f t="shared" si="43"/>
        <v>0.3123073539647368</v>
      </c>
      <c r="BQ61" s="27">
        <f t="shared" si="43"/>
        <v>0.3233703147899929</v>
      </c>
      <c r="BR61" s="27">
        <f t="shared" si="43"/>
        <v>0.33487579404825935</v>
      </c>
      <c r="BS61" s="27">
        <f t="shared" si="43"/>
        <v>0.34684149247685631</v>
      </c>
      <c r="BT61" s="27">
        <f t="shared" si="43"/>
        <v>0.3592858188425973</v>
      </c>
    </row>
    <row r="62" spans="1:92" ht="15.75" customHeight="1" x14ac:dyDescent="0.2">
      <c r="A62" s="8"/>
      <c r="B62" s="29" t="s">
        <v>67</v>
      </c>
      <c r="C62" s="30">
        <f t="shared" ref="C62:BT62" si="44">C49+C61</f>
        <v>0.55064648052757592</v>
      </c>
      <c r="D62" s="30">
        <f t="shared" si="44"/>
        <v>0.58669342748029052</v>
      </c>
      <c r="E62" s="30">
        <f t="shared" si="44"/>
        <v>0.62438615870910663</v>
      </c>
      <c r="F62" s="30">
        <f t="shared" si="44"/>
        <v>0.66380074417373236</v>
      </c>
      <c r="G62" s="30">
        <f t="shared" si="44"/>
        <v>0.70501681077541034</v>
      </c>
      <c r="H62" s="30">
        <f t="shared" si="44"/>
        <v>0.74811771045499276</v>
      </c>
      <c r="I62" s="30">
        <f t="shared" si="44"/>
        <v>0.79319069631175643</v>
      </c>
      <c r="J62" s="30">
        <f t="shared" si="44"/>
        <v>0.84032710712892345</v>
      </c>
      <c r="K62" s="30">
        <f t="shared" si="44"/>
        <v>0.88962256071056101</v>
      </c>
      <c r="L62" s="30">
        <f t="shared" si="44"/>
        <v>0.94117715645416944</v>
      </c>
      <c r="M62" s="30">
        <f t="shared" si="44"/>
        <v>0.9950956876038306</v>
      </c>
      <c r="N62" s="30">
        <f t="shared" si="44"/>
        <v>1.051487863650395</v>
      </c>
      <c r="O62" s="30">
        <f t="shared" si="44"/>
        <v>1.110468543367803</v>
      </c>
      <c r="P62" s="30">
        <f t="shared" si="44"/>
        <v>1.1721579789984056</v>
      </c>
      <c r="Q62" s="30">
        <f t="shared" si="44"/>
        <v>1.2366820721250256</v>
      </c>
      <c r="R62" s="30">
        <f t="shared" si="44"/>
        <v>1.3041726417936581</v>
      </c>
      <c r="S62" s="30">
        <f t="shared" si="44"/>
        <v>1.3747677054780645</v>
      </c>
      <c r="T62" s="30">
        <f t="shared" si="44"/>
        <v>1.448611773506296</v>
      </c>
      <c r="U62" s="30">
        <f t="shared" si="44"/>
        <v>1.5258561575992859</v>
      </c>
      <c r="V62" s="30">
        <f t="shared" si="44"/>
        <v>1.6066592942032984</v>
      </c>
      <c r="W62" s="30">
        <f t="shared" si="44"/>
        <v>1.6911870833311535</v>
      </c>
      <c r="X62" s="30">
        <f t="shared" si="44"/>
        <v>1.7796132436619718</v>
      </c>
      <c r="Y62" s="30">
        <f t="shared" si="44"/>
        <v>1.8721196846856301</v>
      </c>
      <c r="Z62" s="30">
        <f t="shared" si="44"/>
        <v>1.9688968967164155</v>
      </c>
      <c r="AA62" s="30">
        <f t="shared" si="44"/>
        <v>2.0701443596405227</v>
      </c>
      <c r="AB62" s="30">
        <f t="shared" si="44"/>
        <v>2.1760709713041209</v>
      </c>
      <c r="AC62" s="30">
        <f t="shared" si="44"/>
        <v>2.2868954964929245</v>
      </c>
      <c r="AD62" s="30">
        <f t="shared" si="44"/>
        <v>2.4028470375005329</v>
      </c>
      <c r="AE62" s="30">
        <f t="shared" si="44"/>
        <v>2.5241655273313963</v>
      </c>
      <c r="AF62" s="30">
        <f t="shared" si="44"/>
        <v>2.6511022466353085</v>
      </c>
      <c r="AG62" s="30">
        <f t="shared" si="44"/>
        <v>2.7773038174580407</v>
      </c>
      <c r="AH62" s="30">
        <f t="shared" si="44"/>
        <v>2.9013731114068646</v>
      </c>
      <c r="AI62" s="30">
        <f t="shared" si="44"/>
        <v>3.0311255008428333</v>
      </c>
      <c r="AJ62" s="30">
        <f t="shared" si="44"/>
        <v>3.1668243257718922</v>
      </c>
      <c r="AK62" s="30">
        <f t="shared" si="44"/>
        <v>3.3087452606095464</v>
      </c>
      <c r="AL62" s="30">
        <f t="shared" si="44"/>
        <v>3.457176897597714</v>
      </c>
      <c r="AM62" s="30">
        <f t="shared" si="44"/>
        <v>3.6124213580602627</v>
      </c>
      <c r="AN62" s="30">
        <f t="shared" si="44"/>
        <v>3.7747949328359134</v>
      </c>
      <c r="AO62" s="30">
        <f t="shared" si="44"/>
        <v>3.9446287532919189</v>
      </c>
      <c r="AP62" s="30">
        <f t="shared" si="44"/>
        <v>4.1222694943899585</v>
      </c>
      <c r="AQ62" s="30">
        <f t="shared" si="44"/>
        <v>4.3080801113469063</v>
      </c>
      <c r="AR62" s="30">
        <f t="shared" si="44"/>
        <v>4.5024406115078648</v>
      </c>
      <c r="AS62" s="30">
        <f t="shared" si="44"/>
        <v>4.7057488631272815</v>
      </c>
      <c r="AT62" s="30">
        <f t="shared" si="44"/>
        <v>4.9184214428360979</v>
      </c>
      <c r="AU62" s="30">
        <f t="shared" si="44"/>
        <v>5.1408945236591199</v>
      </c>
      <c r="AV62" s="30">
        <f t="shared" si="44"/>
        <v>5.373624805537208</v>
      </c>
      <c r="AW62" s="30">
        <f t="shared" si="44"/>
        <v>5.6170904904036725</v>
      </c>
      <c r="AX62" s="30">
        <f t="shared" si="44"/>
        <v>5.8717923039637112</v>
      </c>
      <c r="AY62" s="30">
        <f t="shared" si="44"/>
        <v>6.1382545664300112</v>
      </c>
      <c r="AZ62" s="30">
        <f t="shared" si="44"/>
        <v>6.4170263145770194</v>
      </c>
      <c r="BA62" s="30">
        <f t="shared" si="44"/>
        <v>6.7086824775910658</v>
      </c>
      <c r="BB62" s="30">
        <f t="shared" si="44"/>
        <v>7.0138251093138866</v>
      </c>
      <c r="BC62" s="30">
        <f t="shared" si="44"/>
        <v>7.3330846796032469</v>
      </c>
      <c r="BD62" s="30">
        <f t="shared" si="44"/>
        <v>7.6671214276666877</v>
      </c>
      <c r="BE62" s="30">
        <f t="shared" si="44"/>
        <v>8.0166267803632998</v>
      </c>
      <c r="BF62" s="30">
        <f t="shared" si="44"/>
        <v>8.3823248386139397</v>
      </c>
      <c r="BG62" s="30">
        <f t="shared" si="44"/>
        <v>8.764973935213078</v>
      </c>
      <c r="BH62" s="30">
        <f t="shared" si="44"/>
        <v>9.1653682674955768</v>
      </c>
      <c r="BI62" s="30">
        <f t="shared" si="44"/>
        <v>9.5843396084797412</v>
      </c>
      <c r="BJ62" s="30">
        <f t="shared" si="44"/>
        <v>10.022759100284153</v>
      </c>
      <c r="BK62" s="30">
        <f t="shared" si="44"/>
        <v>10.481539133800673</v>
      </c>
      <c r="BL62" s="30">
        <f t="shared" si="44"/>
        <v>10.961635318799777</v>
      </c>
      <c r="BM62" s="30">
        <f t="shared" si="44"/>
        <v>11.464048548847867</v>
      </c>
      <c r="BN62" s="30">
        <f t="shared" si="44"/>
        <v>11.989827165629348</v>
      </c>
      <c r="BO62" s="30">
        <f t="shared" si="44"/>
        <v>12.540069227490136</v>
      </c>
      <c r="BP62" s="30">
        <f t="shared" si="44"/>
        <v>13.115924887253804</v>
      </c>
      <c r="BQ62" s="30">
        <f t="shared" si="44"/>
        <v>13.718598884607889</v>
      </c>
      <c r="BR62" s="30">
        <f t="shared" si="44"/>
        <v>14.349353158615996</v>
      </c>
      <c r="BS62" s="30">
        <f t="shared" si="44"/>
        <v>15.009509586182288</v>
      </c>
      <c r="BT62" s="30">
        <f t="shared" si="44"/>
        <v>15.70045285257898</v>
      </c>
    </row>
    <row r="63" spans="1:92" ht="15.75" customHeight="1" x14ac:dyDescent="0.2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</row>
    <row r="64" spans="1:92" ht="15.75" customHeight="1" x14ac:dyDescent="0.2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</row>
    <row r="65" spans="1:92" ht="15.75" customHeight="1" x14ac:dyDescent="0.2">
      <c r="B65" s="21" t="s">
        <v>68</v>
      </c>
      <c r="C65" s="99"/>
    </row>
    <row r="66" spans="1:92" ht="15.75" customHeight="1" x14ac:dyDescent="0.2">
      <c r="B66" s="8" t="s">
        <v>69</v>
      </c>
      <c r="C66" s="32">
        <f>F5</f>
        <v>350000</v>
      </c>
      <c r="D66" s="32">
        <f t="shared" ref="D66:AF66" si="45">D45</f>
        <v>367500</v>
      </c>
      <c r="E66" s="32">
        <f t="shared" si="45"/>
        <v>385875</v>
      </c>
      <c r="F66" s="32">
        <f t="shared" si="45"/>
        <v>405168.75</v>
      </c>
      <c r="G66" s="32">
        <f t="shared" si="45"/>
        <v>425427.1875</v>
      </c>
      <c r="H66" s="32">
        <f t="shared" si="45"/>
        <v>446698.546875</v>
      </c>
      <c r="I66" s="32">
        <f t="shared" si="45"/>
        <v>469033.47421875002</v>
      </c>
      <c r="J66" s="32">
        <f t="shared" si="45"/>
        <v>492485.14792968752</v>
      </c>
      <c r="K66" s="32">
        <f t="shared" si="45"/>
        <v>517109.40532617189</v>
      </c>
      <c r="L66" s="32">
        <f t="shared" si="45"/>
        <v>542964.87559248053</v>
      </c>
      <c r="M66" s="32">
        <f t="shared" si="45"/>
        <v>570113.11937210453</v>
      </c>
      <c r="N66" s="32">
        <f t="shared" si="45"/>
        <v>598618.77534070972</v>
      </c>
      <c r="O66" s="32">
        <f t="shared" si="45"/>
        <v>628549.71410774521</v>
      </c>
      <c r="P66" s="32">
        <f t="shared" si="45"/>
        <v>659977.19981313252</v>
      </c>
      <c r="Q66" s="32">
        <f t="shared" si="45"/>
        <v>692976.05980378913</v>
      </c>
      <c r="R66" s="32">
        <f t="shared" si="45"/>
        <v>727624.86279397854</v>
      </c>
      <c r="S66" s="32">
        <f t="shared" si="45"/>
        <v>764006.10593367741</v>
      </c>
      <c r="T66" s="32">
        <f t="shared" si="45"/>
        <v>802206.41123036132</v>
      </c>
      <c r="U66" s="32">
        <f t="shared" si="45"/>
        <v>842316.7317918794</v>
      </c>
      <c r="V66" s="32">
        <f t="shared" si="45"/>
        <v>884432.56838147342</v>
      </c>
      <c r="W66" s="32">
        <f t="shared" si="45"/>
        <v>928654.19680054707</v>
      </c>
      <c r="X66" s="32">
        <f t="shared" si="45"/>
        <v>975086.90664057445</v>
      </c>
      <c r="Y66" s="32">
        <f t="shared" si="45"/>
        <v>1023841.2519726031</v>
      </c>
      <c r="Z66" s="32">
        <f t="shared" si="45"/>
        <v>1075033.3145712332</v>
      </c>
      <c r="AA66" s="32">
        <f t="shared" si="45"/>
        <v>1128784.9802997948</v>
      </c>
      <c r="AB66" s="32">
        <f t="shared" si="45"/>
        <v>1185224.2293147845</v>
      </c>
      <c r="AC66" s="32">
        <f t="shared" si="45"/>
        <v>1244485.4407805237</v>
      </c>
      <c r="AD66" s="32">
        <f t="shared" si="45"/>
        <v>1306709.71281955</v>
      </c>
      <c r="AE66" s="32">
        <f t="shared" si="45"/>
        <v>1372045.1984605275</v>
      </c>
      <c r="AF66" s="32">
        <f t="shared" si="45"/>
        <v>1440647.4583835539</v>
      </c>
    </row>
    <row r="67" spans="1:92" ht="15.75" customHeight="1" x14ac:dyDescent="0.2">
      <c r="B67" s="8" t="s">
        <v>70</v>
      </c>
      <c r="C67" s="25">
        <f>F10</f>
        <v>297500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</row>
    <row r="68" spans="1:92" ht="15.75" customHeight="1" x14ac:dyDescent="0.2">
      <c r="B68" s="8" t="s">
        <v>71</v>
      </c>
      <c r="C68" s="25">
        <f>C67-C69</f>
        <v>293110.78809693671</v>
      </c>
      <c r="D68" s="25">
        <f t="shared" ref="D68:AF68" si="46">C68-D69</f>
        <v>288497.0157827076</v>
      </c>
      <c r="E68" s="25">
        <f t="shared" si="46"/>
        <v>283647.1941204883</v>
      </c>
      <c r="F68" s="25">
        <f>E68-F69</f>
        <v>278549.24637764192</v>
      </c>
      <c r="G68" s="25">
        <f>F68-G69</f>
        <v>273190.47795296961</v>
      </c>
      <c r="H68" s="25">
        <f>G68-H69</f>
        <v>267557.54476538236</v>
      </c>
      <c r="I68" s="25">
        <f>H68-I69</f>
        <v>261636.42002527718</v>
      </c>
      <c r="J68" s="25">
        <f t="shared" si="46"/>
        <v>255412.35930587375</v>
      </c>
      <c r="K68" s="25">
        <f>J68-K69</f>
        <v>248869.86382753449</v>
      </c>
      <c r="L68" s="25">
        <f t="shared" si="46"/>
        <v>241992.64186364072</v>
      </c>
      <c r="M68" s="25">
        <f t="shared" si="46"/>
        <v>234763.5681719202</v>
      </c>
      <c r="N68" s="25">
        <f t="shared" si="46"/>
        <v>227164.64135020433</v>
      </c>
      <c r="O68" s="25">
        <f t="shared" si="46"/>
        <v>219176.93901042509</v>
      </c>
      <c r="P68" s="25">
        <f t="shared" si="46"/>
        <v>210780.57065922837</v>
      </c>
      <c r="Q68" s="25">
        <f t="shared" si="46"/>
        <v>201954.62816787031</v>
      </c>
      <c r="R68" s="25">
        <f t="shared" si="46"/>
        <v>192677.13370805932</v>
      </c>
      <c r="S68" s="25">
        <f t="shared" si="46"/>
        <v>182924.98502409714</v>
      </c>
      <c r="T68" s="25">
        <f t="shared" si="46"/>
        <v>172673.89790503861</v>
      </c>
      <c r="U68" s="25">
        <f t="shared" si="46"/>
        <v>161898.34571361807</v>
      </c>
      <c r="V68" s="25">
        <f t="shared" si="46"/>
        <v>150571.49582136076</v>
      </c>
      <c r="W68" s="25">
        <f t="shared" si="46"/>
        <v>138665.14279159406</v>
      </c>
      <c r="X68" s="25">
        <f t="shared" si="46"/>
        <v>126149.63814397459</v>
      </c>
      <c r="Y68" s="25">
        <f t="shared" si="46"/>
        <v>112993.81652563525</v>
      </c>
      <c r="Z68" s="25">
        <f t="shared" si="46"/>
        <v>99164.91810510814</v>
      </c>
      <c r="AA68" s="25">
        <f t="shared" si="46"/>
        <v>84628.506995773147</v>
      </c>
      <c r="AB68" s="25">
        <f t="shared" si="46"/>
        <v>69348.385505695449</v>
      </c>
      <c r="AC68" s="25">
        <f t="shared" si="46"/>
        <v>53286.504000321926</v>
      </c>
      <c r="AD68" s="25">
        <f t="shared" si="46"/>
        <v>36402.866153581985</v>
      </c>
      <c r="AE68" s="25">
        <f t="shared" si="46"/>
        <v>18655.429351454964</v>
      </c>
      <c r="AF68" s="25">
        <f t="shared" si="46"/>
        <v>-4.9985828809440136E-9</v>
      </c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</row>
    <row r="69" spans="1:92" ht="15.75" customHeight="1" x14ac:dyDescent="0.2">
      <c r="B69" s="8" t="s">
        <v>72</v>
      </c>
      <c r="C69" s="25">
        <f t="shared" ref="C69:AG69" si="47">C37</f>
        <v>4389.2119030632894</v>
      </c>
      <c r="D69" s="25">
        <f t="shared" si="47"/>
        <v>4613.772314229107</v>
      </c>
      <c r="E69" s="25">
        <f t="shared" si="47"/>
        <v>4849.8216622192995</v>
      </c>
      <c r="F69" s="25">
        <f t="shared" si="47"/>
        <v>5097.947742846387</v>
      </c>
      <c r="G69" s="25">
        <f t="shared" si="47"/>
        <v>5358.7684246723074</v>
      </c>
      <c r="H69" s="25">
        <f t="shared" si="47"/>
        <v>5632.9331875872449</v>
      </c>
      <c r="I69" s="25">
        <f t="shared" si="47"/>
        <v>5921.1247401051805</v>
      </c>
      <c r="J69" s="25">
        <f t="shared" si="47"/>
        <v>6224.0607194034383</v>
      </c>
      <c r="K69" s="25">
        <f t="shared" si="47"/>
        <v>6542.4954783392604</v>
      </c>
      <c r="L69" s="25">
        <f t="shared" si="47"/>
        <v>6877.2219638937677</v>
      </c>
      <c r="M69" s="25">
        <f t="shared" si="47"/>
        <v>7229.0736917205213</v>
      </c>
      <c r="N69" s="25">
        <f t="shared" si="47"/>
        <v>7598.9268217158678</v>
      </c>
      <c r="O69" s="25">
        <f t="shared" si="47"/>
        <v>7987.7023397792364</v>
      </c>
      <c r="P69" s="25">
        <f t="shared" si="47"/>
        <v>8396.3683511967247</v>
      </c>
      <c r="Q69" s="25">
        <f t="shared" si="47"/>
        <v>8825.9424913580588</v>
      </c>
      <c r="R69" s="25">
        <f t="shared" si="47"/>
        <v>9277.4944598109869</v>
      </c>
      <c r="S69" s="25">
        <f t="shared" si="47"/>
        <v>9752.1486839621793</v>
      </c>
      <c r="T69" s="25">
        <f t="shared" si="47"/>
        <v>10251.087119058531</v>
      </c>
      <c r="U69" s="25">
        <f t="shared" si="47"/>
        <v>10775.552191420546</v>
      </c>
      <c r="V69" s="25">
        <f t="shared" si="47"/>
        <v>11326.849892257305</v>
      </c>
      <c r="W69" s="25">
        <f t="shared" si="47"/>
        <v>11906.353029766702</v>
      </c>
      <c r="X69" s="25">
        <f t="shared" si="47"/>
        <v>12515.504647619469</v>
      </c>
      <c r="Y69" s="25">
        <f t="shared" si="47"/>
        <v>13155.821618339338</v>
      </c>
      <c r="Z69" s="25">
        <f t="shared" si="47"/>
        <v>13828.898420527112</v>
      </c>
      <c r="AA69" s="25">
        <f t="shared" si="47"/>
        <v>14536.411109334993</v>
      </c>
      <c r="AB69" s="25">
        <f t="shared" si="47"/>
        <v>15280.121490077698</v>
      </c>
      <c r="AC69" s="25">
        <f t="shared" si="47"/>
        <v>16061.881505373523</v>
      </c>
      <c r="AD69" s="25">
        <f t="shared" si="47"/>
        <v>16883.637846739941</v>
      </c>
      <c r="AE69" s="25">
        <f t="shared" si="47"/>
        <v>17747.43680212702</v>
      </c>
      <c r="AF69" s="25">
        <f t="shared" si="47"/>
        <v>18655.429351459963</v>
      </c>
      <c r="AG69" s="25">
        <f t="shared" si="47"/>
        <v>0</v>
      </c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</row>
    <row r="70" spans="1:92" ht="15.75" customHeight="1" x14ac:dyDescent="0.2">
      <c r="B70" s="8" t="s">
        <v>52</v>
      </c>
      <c r="C70" s="25">
        <f>C69</f>
        <v>4389.2119030632894</v>
      </c>
      <c r="D70" s="25">
        <f t="shared" ref="D70:AF70" si="48">D69+C70</f>
        <v>9002.9842172923964</v>
      </c>
      <c r="E70" s="25">
        <f t="shared" si="48"/>
        <v>13852.805879511696</v>
      </c>
      <c r="F70" s="25">
        <f>F69+E70</f>
        <v>18950.753622358083</v>
      </c>
      <c r="G70" s="25">
        <f>G69+F70</f>
        <v>24309.52204703039</v>
      </c>
      <c r="H70" s="25">
        <f>H69+G70</f>
        <v>29942.455234617635</v>
      </c>
      <c r="I70" s="25">
        <f>I69+H70</f>
        <v>35863.579974722816</v>
      </c>
      <c r="J70" s="25">
        <f t="shared" si="48"/>
        <v>42087.640694126254</v>
      </c>
      <c r="K70" s="25">
        <f>K69+J70</f>
        <v>48630.136172465514</v>
      </c>
      <c r="L70" s="25">
        <f t="shared" si="48"/>
        <v>55507.358136359282</v>
      </c>
      <c r="M70" s="25">
        <f t="shared" si="48"/>
        <v>62736.431828079803</v>
      </c>
      <c r="N70" s="25">
        <f t="shared" si="48"/>
        <v>70335.358649795671</v>
      </c>
      <c r="O70" s="25">
        <f t="shared" si="48"/>
        <v>78323.060989574908</v>
      </c>
      <c r="P70" s="25">
        <f t="shared" si="48"/>
        <v>86719.429340771632</v>
      </c>
      <c r="Q70" s="25">
        <f t="shared" si="48"/>
        <v>95545.371832129691</v>
      </c>
      <c r="R70" s="25">
        <f t="shared" si="48"/>
        <v>104822.86629194068</v>
      </c>
      <c r="S70" s="25">
        <f t="shared" si="48"/>
        <v>114575.01497590286</v>
      </c>
      <c r="T70" s="25">
        <f t="shared" si="48"/>
        <v>124826.10209496139</v>
      </c>
      <c r="U70" s="25">
        <f t="shared" si="48"/>
        <v>135601.65428638193</v>
      </c>
      <c r="V70" s="25">
        <f t="shared" si="48"/>
        <v>146928.50417863924</v>
      </c>
      <c r="W70" s="25">
        <f t="shared" si="48"/>
        <v>158834.85720840594</v>
      </c>
      <c r="X70" s="25">
        <f t="shared" si="48"/>
        <v>171350.36185602541</v>
      </c>
      <c r="Y70" s="25">
        <f t="shared" si="48"/>
        <v>184506.18347436475</v>
      </c>
      <c r="Z70" s="25">
        <f t="shared" si="48"/>
        <v>198335.08189489186</v>
      </c>
      <c r="AA70" s="25">
        <f t="shared" si="48"/>
        <v>212871.49300422685</v>
      </c>
      <c r="AB70" s="25">
        <f t="shared" si="48"/>
        <v>228151.61449430455</v>
      </c>
      <c r="AC70" s="25">
        <f t="shared" si="48"/>
        <v>244213.49599967807</v>
      </c>
      <c r="AD70" s="25">
        <f t="shared" si="48"/>
        <v>261097.133846418</v>
      </c>
      <c r="AE70" s="25">
        <f t="shared" si="48"/>
        <v>278844.57064854505</v>
      </c>
      <c r="AF70" s="25">
        <f t="shared" si="48"/>
        <v>297500.00000000501</v>
      </c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</row>
    <row r="71" spans="1:92" ht="15.75" customHeight="1" x14ac:dyDescent="0.2">
      <c r="B71" s="8" t="s">
        <v>32</v>
      </c>
      <c r="C71" s="32">
        <f t="shared" ref="C71:AF71" si="49">C46</f>
        <v>17500</v>
      </c>
      <c r="D71" s="32">
        <f t="shared" si="49"/>
        <v>18375</v>
      </c>
      <c r="E71" s="32">
        <f t="shared" si="49"/>
        <v>19293.75</v>
      </c>
      <c r="F71" s="32">
        <f t="shared" si="49"/>
        <v>20258.4375</v>
      </c>
      <c r="G71" s="32">
        <f t="shared" si="49"/>
        <v>21271.359375</v>
      </c>
      <c r="H71" s="32">
        <f t="shared" si="49"/>
        <v>22334.927343750001</v>
      </c>
      <c r="I71" s="32">
        <f t="shared" si="49"/>
        <v>23451.673710937503</v>
      </c>
      <c r="J71" s="32">
        <f t="shared" si="49"/>
        <v>24624.257396484376</v>
      </c>
      <c r="K71" s="32">
        <f t="shared" si="49"/>
        <v>25855.470266308595</v>
      </c>
      <c r="L71" s="32">
        <f t="shared" si="49"/>
        <v>27148.243779624027</v>
      </c>
      <c r="M71" s="32">
        <f t="shared" si="49"/>
        <v>28505.655968605228</v>
      </c>
      <c r="N71" s="32">
        <f t="shared" si="49"/>
        <v>29930.938767035488</v>
      </c>
      <c r="O71" s="32">
        <f t="shared" si="49"/>
        <v>31427.485705387262</v>
      </c>
      <c r="P71" s="32">
        <f t="shared" si="49"/>
        <v>32998.859990656631</v>
      </c>
      <c r="Q71" s="32">
        <f t="shared" si="49"/>
        <v>34648.802990189455</v>
      </c>
      <c r="R71" s="32">
        <f t="shared" si="49"/>
        <v>36381.243139698927</v>
      </c>
      <c r="S71" s="32">
        <f t="shared" si="49"/>
        <v>38200.305296683873</v>
      </c>
      <c r="T71" s="32">
        <f t="shared" si="49"/>
        <v>40110.32056151807</v>
      </c>
      <c r="U71" s="32">
        <f t="shared" si="49"/>
        <v>42115.836589593971</v>
      </c>
      <c r="V71" s="32">
        <f t="shared" si="49"/>
        <v>44221.628419073677</v>
      </c>
      <c r="W71" s="32">
        <f t="shared" si="49"/>
        <v>46432.709840027353</v>
      </c>
      <c r="X71" s="32">
        <f t="shared" si="49"/>
        <v>48754.345332028723</v>
      </c>
      <c r="Y71" s="32">
        <f t="shared" si="49"/>
        <v>51192.06259863016</v>
      </c>
      <c r="Z71" s="32">
        <f t="shared" si="49"/>
        <v>53751.665728561667</v>
      </c>
      <c r="AA71" s="32">
        <f t="shared" si="49"/>
        <v>56439.249014989742</v>
      </c>
      <c r="AB71" s="32">
        <f t="shared" si="49"/>
        <v>59261.21146573923</v>
      </c>
      <c r="AC71" s="32">
        <f t="shared" si="49"/>
        <v>62224.272039026189</v>
      </c>
      <c r="AD71" s="32">
        <f t="shared" si="49"/>
        <v>65335.485640977502</v>
      </c>
      <c r="AE71" s="32">
        <f t="shared" si="49"/>
        <v>68602.259923026373</v>
      </c>
      <c r="AF71" s="32">
        <f t="shared" si="49"/>
        <v>72032.372919177695</v>
      </c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</row>
    <row r="72" spans="1:92" ht="15.75" customHeight="1" x14ac:dyDescent="0.2">
      <c r="A72" s="3"/>
      <c r="B72" s="3" t="s">
        <v>68</v>
      </c>
      <c r="C72" s="35">
        <f>C66-C68+C71</f>
        <v>74389.211903063289</v>
      </c>
      <c r="D72" s="35">
        <f t="shared" ref="D72:AF72" si="50">C72+D69+D71</f>
        <v>97377.984217292396</v>
      </c>
      <c r="E72" s="35">
        <f t="shared" si="50"/>
        <v>121521.5558795117</v>
      </c>
      <c r="F72" s="35">
        <f>E72+F69+F71</f>
        <v>146877.94112235808</v>
      </c>
      <c r="G72" s="35">
        <f>F72+G69+G71</f>
        <v>173508.06892203039</v>
      </c>
      <c r="H72" s="35">
        <f>G72+H69+H71</f>
        <v>201475.92945336763</v>
      </c>
      <c r="I72" s="35">
        <f>H72+I69+I71</f>
        <v>230848.72790441031</v>
      </c>
      <c r="J72" s="35">
        <f t="shared" si="50"/>
        <v>261697.04602029812</v>
      </c>
      <c r="K72" s="35">
        <f>J72+K69+K71</f>
        <v>294095.01176494599</v>
      </c>
      <c r="L72" s="35">
        <f t="shared" si="50"/>
        <v>328120.47750846378</v>
      </c>
      <c r="M72" s="35">
        <f t="shared" si="50"/>
        <v>363855.20716878952</v>
      </c>
      <c r="N72" s="35">
        <f t="shared" si="50"/>
        <v>401385.07275754085</v>
      </c>
      <c r="O72" s="35">
        <f t="shared" si="50"/>
        <v>440800.26080270734</v>
      </c>
      <c r="P72" s="35">
        <f t="shared" si="50"/>
        <v>482195.48914456065</v>
      </c>
      <c r="Q72" s="35">
        <f t="shared" si="50"/>
        <v>525670.23462610808</v>
      </c>
      <c r="R72" s="35">
        <f t="shared" si="50"/>
        <v>571328.97222561808</v>
      </c>
      <c r="S72" s="35">
        <f t="shared" si="50"/>
        <v>619281.42620626418</v>
      </c>
      <c r="T72" s="35">
        <f t="shared" si="50"/>
        <v>669642.83388684073</v>
      </c>
      <c r="U72" s="35">
        <f t="shared" si="50"/>
        <v>722534.22266785533</v>
      </c>
      <c r="V72" s="35">
        <f t="shared" si="50"/>
        <v>778082.70097918634</v>
      </c>
      <c r="W72" s="35">
        <f t="shared" si="50"/>
        <v>836421.76384898042</v>
      </c>
      <c r="X72" s="35">
        <f t="shared" si="50"/>
        <v>897691.61382862856</v>
      </c>
      <c r="Y72" s="35">
        <f t="shared" si="50"/>
        <v>962039.49804559804</v>
      </c>
      <c r="Z72" s="35">
        <f t="shared" si="50"/>
        <v>1029620.0621946868</v>
      </c>
      <c r="AA72" s="35">
        <f t="shared" si="50"/>
        <v>1100595.7223190116</v>
      </c>
      <c r="AB72" s="35">
        <f t="shared" si="50"/>
        <v>1175137.0552748283</v>
      </c>
      <c r="AC72" s="35">
        <f t="shared" si="50"/>
        <v>1253423.2088192282</v>
      </c>
      <c r="AD72" s="35">
        <f t="shared" si="50"/>
        <v>1335642.3323069457</v>
      </c>
      <c r="AE72" s="35">
        <f t="shared" si="50"/>
        <v>1421992.0290320991</v>
      </c>
      <c r="AF72" s="35">
        <f t="shared" si="50"/>
        <v>1512679.8313027367</v>
      </c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</row>
    <row r="73" spans="1:92" ht="15.75" customHeight="1" x14ac:dyDescent="0.2">
      <c r="C73" s="25"/>
      <c r="D73" s="25"/>
      <c r="E73" s="25"/>
      <c r="F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</row>
    <row r="74" spans="1:92" ht="15.75" customHeight="1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</row>
    <row r="75" spans="1:92" ht="15.75" customHeight="1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</row>
    <row r="76" spans="1:92" ht="15.75" customHeight="1" x14ac:dyDescent="0.2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</row>
    <row r="77" spans="1:92" ht="15.75" customHeight="1" x14ac:dyDescent="0.2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</row>
    <row r="78" spans="1:92" ht="15.75" customHeight="1" x14ac:dyDescent="0.2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</row>
    <row r="79" spans="1:92" ht="15.75" customHeight="1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</row>
    <row r="80" spans="1:92" ht="15.75" customHeight="1" x14ac:dyDescent="0.2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</row>
    <row r="81" spans="1:92" ht="15.75" customHeight="1" x14ac:dyDescent="0.2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</row>
    <row r="82" spans="1:92" ht="15.75" customHeight="1" x14ac:dyDescent="0.2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</row>
    <row r="83" spans="1:92" ht="15.75" customHeight="1" x14ac:dyDescent="0.2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</row>
    <row r="84" spans="1:92" ht="15.75" customHeight="1" x14ac:dyDescent="0.2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</row>
    <row r="85" spans="1:92" ht="15.75" customHeight="1" x14ac:dyDescent="0.2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</row>
    <row r="86" spans="1:92" ht="15.75" customHeight="1" x14ac:dyDescent="0.2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</row>
    <row r="87" spans="1:92" ht="15.75" customHeight="1" x14ac:dyDescent="0.2"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</row>
    <row r="88" spans="1:92" ht="15.75" customHeight="1" x14ac:dyDescent="0.2">
      <c r="A88" s="38"/>
      <c r="B88" s="39" t="s">
        <v>73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</row>
    <row r="89" spans="1:92" ht="15.75" hidden="1" customHeight="1" x14ac:dyDescent="0.4">
      <c r="C89" s="41" t="s">
        <v>74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</row>
    <row r="90" spans="1:92" ht="15.75" hidden="1" customHeight="1" x14ac:dyDescent="0.2">
      <c r="C90" s="117" t="s">
        <v>75</v>
      </c>
      <c r="D90" s="115"/>
      <c r="E90" s="115"/>
      <c r="F90" s="115"/>
      <c r="G90" s="115"/>
      <c r="H90" s="115"/>
      <c r="I90" s="118"/>
      <c r="J90" s="115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</row>
    <row r="91" spans="1:92" ht="15.75" hidden="1" customHeight="1" x14ac:dyDescent="0.3">
      <c r="C91" s="42"/>
      <c r="D91" s="42"/>
      <c r="E91" s="42"/>
      <c r="F91" s="43"/>
      <c r="G91" s="43"/>
      <c r="H91" s="43"/>
      <c r="I91" s="43"/>
      <c r="J91" s="44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</row>
    <row r="92" spans="1:92" ht="15.75" hidden="1" customHeight="1" x14ac:dyDescent="0.3">
      <c r="C92" s="43"/>
      <c r="F92" s="45" t="s">
        <v>76</v>
      </c>
      <c r="G92" s="43"/>
      <c r="H92" s="46"/>
      <c r="I92" s="43"/>
      <c r="J92" s="46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</row>
    <row r="93" spans="1:92" ht="15.75" hidden="1" customHeight="1" x14ac:dyDescent="0.3">
      <c r="C93" s="119" t="s">
        <v>77</v>
      </c>
      <c r="D93" s="120"/>
      <c r="E93" s="120"/>
      <c r="F93" s="120"/>
      <c r="G93" s="43"/>
      <c r="H93" s="47" t="s">
        <v>78</v>
      </c>
      <c r="I93" s="43"/>
      <c r="J93" s="43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</row>
    <row r="94" spans="1:92" ht="15.75" hidden="1" customHeight="1" x14ac:dyDescent="0.3">
      <c r="C94" s="121" t="s">
        <v>79</v>
      </c>
      <c r="D94" s="122"/>
      <c r="E94" s="123"/>
      <c r="F94" s="48">
        <f>'Property 3'!F10</f>
        <v>297500</v>
      </c>
      <c r="G94" s="49"/>
      <c r="H94" s="43"/>
      <c r="I94" s="43"/>
      <c r="J94" s="43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</row>
    <row r="95" spans="1:92" ht="15.75" hidden="1" customHeight="1" x14ac:dyDescent="0.3">
      <c r="C95" s="124" t="s">
        <v>80</v>
      </c>
      <c r="D95" s="115"/>
      <c r="E95" s="125"/>
      <c r="F95" s="45">
        <f>'Property 3'!H5</f>
        <v>30</v>
      </c>
      <c r="G95" s="49"/>
      <c r="H95" s="43"/>
      <c r="I95" s="43"/>
      <c r="J95" s="43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</row>
    <row r="96" spans="1:92" ht="15.75" hidden="1" customHeight="1" x14ac:dyDescent="0.3">
      <c r="C96" s="124" t="s">
        <v>81</v>
      </c>
      <c r="D96" s="115"/>
      <c r="E96" s="125"/>
      <c r="F96" s="50">
        <f>'Property 3'!H4</f>
        <v>0.05</v>
      </c>
      <c r="G96" s="49"/>
      <c r="H96" s="43"/>
      <c r="I96" s="43"/>
      <c r="J96" s="43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</row>
    <row r="97" spans="1:92" ht="15.75" hidden="1" customHeight="1" x14ac:dyDescent="0.3">
      <c r="C97" s="124" t="s">
        <v>82</v>
      </c>
      <c r="D97" s="115"/>
      <c r="E97" s="125"/>
      <c r="F97" s="51">
        <v>12</v>
      </c>
      <c r="G97" s="49"/>
      <c r="H97" s="43"/>
      <c r="I97" s="43"/>
      <c r="J97" s="43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</row>
    <row r="98" spans="1:92" ht="15.75" hidden="1" customHeight="1" x14ac:dyDescent="0.3">
      <c r="C98" s="124" t="s">
        <v>83</v>
      </c>
      <c r="D98" s="115"/>
      <c r="E98" s="125"/>
      <c r="F98" s="51">
        <v>12</v>
      </c>
      <c r="G98" s="49"/>
      <c r="H98" s="43"/>
      <c r="I98" s="43"/>
      <c r="J98" s="43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</row>
    <row r="99" spans="1:92" ht="15.75" hidden="1" customHeight="1" x14ac:dyDescent="0.3">
      <c r="C99" s="119" t="s">
        <v>84</v>
      </c>
      <c r="D99" s="120"/>
      <c r="E99" s="120"/>
      <c r="F99" s="120"/>
      <c r="G99" s="43"/>
      <c r="H99" s="43"/>
      <c r="I99" s="43"/>
      <c r="J99" s="43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</row>
    <row r="100" spans="1:92" ht="15.75" hidden="1" customHeight="1" x14ac:dyDescent="0.3">
      <c r="C100" s="126" t="s">
        <v>85</v>
      </c>
      <c r="D100" s="122"/>
      <c r="E100" s="122"/>
      <c r="F100" s="52">
        <f>-PMT(F102,F95*F98,F94)</f>
        <v>1597.0443284611101</v>
      </c>
      <c r="G100" s="53"/>
      <c r="H100" s="43"/>
      <c r="I100" s="43"/>
      <c r="J100" s="43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</row>
    <row r="101" spans="1:92" ht="15.75" hidden="1" customHeight="1" x14ac:dyDescent="0.3">
      <c r="C101" s="127" t="s">
        <v>86</v>
      </c>
      <c r="D101" s="115"/>
      <c r="E101" s="115"/>
      <c r="F101" s="54">
        <f>NPER(F102,F100,-F94)</f>
        <v>360.00000000000006</v>
      </c>
      <c r="G101" s="53"/>
      <c r="H101" s="43"/>
      <c r="I101" s="43"/>
      <c r="J101" s="43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</row>
    <row r="102" spans="1:92" ht="15.75" hidden="1" customHeight="1" x14ac:dyDescent="0.3">
      <c r="C102" s="127" t="s">
        <v>87</v>
      </c>
      <c r="D102" s="115"/>
      <c r="E102" s="115"/>
      <c r="F102" s="55">
        <f>((1+F96/F97)^(F97/F98))-1</f>
        <v>4.1666666666666519E-3</v>
      </c>
      <c r="G102" s="53"/>
      <c r="H102" s="43"/>
      <c r="I102" s="43"/>
      <c r="J102" s="43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</row>
    <row r="103" spans="1:92" ht="15.75" hidden="1" customHeight="1" x14ac:dyDescent="0.3">
      <c r="A103" s="56"/>
      <c r="B103" s="56"/>
      <c r="C103" s="114" t="s">
        <v>88</v>
      </c>
      <c r="D103" s="115"/>
      <c r="E103" s="115"/>
      <c r="F103" s="57">
        <f>F101*F100</f>
        <v>574935.95824599976</v>
      </c>
      <c r="G103" s="58"/>
      <c r="H103" s="59"/>
      <c r="I103" s="59"/>
      <c r="J103" s="59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</row>
    <row r="104" spans="1:92" ht="15.75" hidden="1" customHeight="1" x14ac:dyDescent="0.3">
      <c r="A104" s="56"/>
      <c r="B104" s="56"/>
      <c r="C104" s="114" t="s">
        <v>89</v>
      </c>
      <c r="D104" s="115"/>
      <c r="E104" s="115"/>
      <c r="F104" s="57">
        <f>F103-F94</f>
        <v>277435.95824599976</v>
      </c>
      <c r="G104" s="61" t="s">
        <v>78</v>
      </c>
      <c r="H104" s="59"/>
      <c r="I104" s="59"/>
      <c r="J104" s="59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</row>
    <row r="105" spans="1:92" ht="15.75" hidden="1" customHeight="1" x14ac:dyDescent="0.3">
      <c r="A105" s="56"/>
      <c r="B105" s="56"/>
      <c r="C105" s="59"/>
      <c r="D105" s="59"/>
      <c r="E105" s="59"/>
      <c r="F105" s="62"/>
      <c r="G105" s="59"/>
      <c r="H105" s="59"/>
      <c r="I105" s="59"/>
      <c r="J105" s="59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</row>
    <row r="106" spans="1:92" ht="15.75" hidden="1" customHeight="1" x14ac:dyDescent="0.35">
      <c r="A106" s="56"/>
      <c r="B106" s="56"/>
      <c r="C106" s="116" t="s">
        <v>90</v>
      </c>
      <c r="D106" s="115"/>
      <c r="E106" s="115"/>
      <c r="F106" s="115"/>
      <c r="G106" s="115"/>
      <c r="H106" s="115"/>
      <c r="I106" s="115"/>
      <c r="J106" s="59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</row>
    <row r="107" spans="1:92" ht="15.75" hidden="1" customHeight="1" x14ac:dyDescent="0.3">
      <c r="A107" s="56"/>
      <c r="B107" s="56"/>
      <c r="C107" s="63" t="s">
        <v>38</v>
      </c>
      <c r="D107" s="64" t="s">
        <v>91</v>
      </c>
      <c r="E107" s="64" t="s">
        <v>92</v>
      </c>
      <c r="F107" s="65" t="s">
        <v>93</v>
      </c>
      <c r="G107" s="64" t="s">
        <v>94</v>
      </c>
      <c r="H107" s="64" t="s">
        <v>95</v>
      </c>
      <c r="I107" s="64" t="s">
        <v>96</v>
      </c>
      <c r="J107" s="64" t="s">
        <v>97</v>
      </c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</row>
    <row r="108" spans="1:92" ht="15.75" hidden="1" customHeight="1" x14ac:dyDescent="0.35">
      <c r="A108" s="56"/>
      <c r="B108" s="56"/>
      <c r="C108" s="66"/>
      <c r="D108" s="67"/>
      <c r="E108" s="67"/>
      <c r="F108" s="67">
        <f>F94</f>
        <v>297500</v>
      </c>
      <c r="G108" s="67"/>
      <c r="H108" s="67"/>
      <c r="I108" s="67"/>
      <c r="J108" s="67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</row>
    <row r="109" spans="1:92" ht="15.75" hidden="1" customHeight="1" x14ac:dyDescent="0.35">
      <c r="A109" s="56"/>
      <c r="B109" s="56"/>
      <c r="C109" s="66">
        <v>1</v>
      </c>
      <c r="D109" s="68">
        <f t="shared" ref="D109:D138" si="51">IF(C109&gt;$F$95,"",G109-E109)</f>
        <v>14775.320038470032</v>
      </c>
      <c r="E109" s="68">
        <f t="shared" ref="E109:E138" si="52">IF(C109&gt;$F$95,"",$F$94-F109)</f>
        <v>4389.2119030632894</v>
      </c>
      <c r="F109" s="69">
        <f t="shared" ref="F109:F138" si="53">IF(C109&gt;$F$95,"",FV($F$102,$F$98,$F$100,-F108))</f>
        <v>293110.78809693671</v>
      </c>
      <c r="G109" s="68">
        <f t="shared" ref="G109:G138" si="54">IF(C109&gt;$F$95,"",C109*$F$100*$F$98)</f>
        <v>19164.531941533322</v>
      </c>
      <c r="H109" s="68">
        <f t="shared" ref="H109:H138" si="55">IF(C109&gt;$F$95,"",F108-F109)</f>
        <v>4389.2119030632894</v>
      </c>
      <c r="I109" s="68">
        <f t="shared" ref="I109:I138" si="56">IF(C109&gt;$F$95,"",G109-G108-H109)</f>
        <v>14775.320038470032</v>
      </c>
      <c r="J109" s="70">
        <f t="shared" ref="J109:J138" si="57">H109+I109</f>
        <v>19164.531941533322</v>
      </c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</row>
    <row r="110" spans="1:92" ht="15.75" hidden="1" customHeight="1" x14ac:dyDescent="0.35">
      <c r="A110" s="56"/>
      <c r="B110" s="56"/>
      <c r="C110" s="66">
        <f t="shared" ref="C110:C138" si="58">IF(C109&gt;=$F$95,"",C109+1)</f>
        <v>2</v>
      </c>
      <c r="D110" s="68">
        <f t="shared" si="51"/>
        <v>29326.079665774247</v>
      </c>
      <c r="E110" s="68">
        <f t="shared" si="52"/>
        <v>9002.9842172923964</v>
      </c>
      <c r="F110" s="69">
        <f t="shared" si="53"/>
        <v>288497.0157827076</v>
      </c>
      <c r="G110" s="68">
        <f t="shared" si="54"/>
        <v>38329.063883066643</v>
      </c>
      <c r="H110" s="68">
        <f t="shared" si="55"/>
        <v>4613.772314229107</v>
      </c>
      <c r="I110" s="68">
        <f t="shared" si="56"/>
        <v>14550.759627304215</v>
      </c>
      <c r="J110" s="70">
        <f t="shared" si="57"/>
        <v>19164.531941533322</v>
      </c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</row>
    <row r="111" spans="1:92" ht="15.75" hidden="1" customHeight="1" x14ac:dyDescent="0.35">
      <c r="A111" s="56"/>
      <c r="B111" s="56"/>
      <c r="C111" s="66">
        <f t="shared" si="58"/>
        <v>3</v>
      </c>
      <c r="D111" s="68">
        <f t="shared" si="51"/>
        <v>43640.789945088269</v>
      </c>
      <c r="E111" s="68">
        <f t="shared" si="52"/>
        <v>13852.805879511696</v>
      </c>
      <c r="F111" s="69">
        <f t="shared" si="53"/>
        <v>283647.1941204883</v>
      </c>
      <c r="G111" s="68">
        <f t="shared" si="54"/>
        <v>57493.595824599965</v>
      </c>
      <c r="H111" s="68">
        <f t="shared" si="55"/>
        <v>4849.8216622192995</v>
      </c>
      <c r="I111" s="68">
        <f t="shared" si="56"/>
        <v>14314.710279314022</v>
      </c>
      <c r="J111" s="70">
        <f t="shared" si="57"/>
        <v>19164.531941533322</v>
      </c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</row>
    <row r="112" spans="1:92" ht="15.75" hidden="1" customHeight="1" x14ac:dyDescent="0.35">
      <c r="C112" s="71">
        <f t="shared" si="58"/>
        <v>4</v>
      </c>
      <c r="D112" s="72">
        <f t="shared" si="51"/>
        <v>57707.374143775203</v>
      </c>
      <c r="E112" s="72">
        <f t="shared" si="52"/>
        <v>18950.753622358083</v>
      </c>
      <c r="F112" s="73">
        <f t="shared" si="53"/>
        <v>278549.24637764192</v>
      </c>
      <c r="G112" s="72">
        <f t="shared" si="54"/>
        <v>76658.127766133286</v>
      </c>
      <c r="H112" s="72">
        <f t="shared" si="55"/>
        <v>5097.947742846387</v>
      </c>
      <c r="I112" s="72">
        <f t="shared" si="56"/>
        <v>14066.584198686935</v>
      </c>
      <c r="J112" s="74">
        <f t="shared" si="57"/>
        <v>19164.531941533322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</row>
    <row r="113" spans="3:72" ht="15.75" hidden="1" customHeight="1" x14ac:dyDescent="0.35">
      <c r="C113" s="71">
        <f t="shared" si="58"/>
        <v>5</v>
      </c>
      <c r="D113" s="72">
        <f t="shared" si="51"/>
        <v>71513.137660636217</v>
      </c>
      <c r="E113" s="72">
        <f t="shared" si="52"/>
        <v>24309.52204703039</v>
      </c>
      <c r="F113" s="73">
        <f t="shared" si="53"/>
        <v>273190.47795296961</v>
      </c>
      <c r="G113" s="72">
        <f t="shared" si="54"/>
        <v>95822.659707666608</v>
      </c>
      <c r="H113" s="72">
        <f t="shared" si="55"/>
        <v>5358.7684246723074</v>
      </c>
      <c r="I113" s="72">
        <f t="shared" si="56"/>
        <v>13805.763516861014</v>
      </c>
      <c r="J113" s="74">
        <f t="shared" si="57"/>
        <v>19164.531941533322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</row>
    <row r="114" spans="3:72" ht="15.75" hidden="1" customHeight="1" x14ac:dyDescent="0.35">
      <c r="C114" s="71">
        <f t="shared" si="58"/>
        <v>6</v>
      </c>
      <c r="D114" s="72">
        <f t="shared" si="51"/>
        <v>85044.736414582294</v>
      </c>
      <c r="E114" s="72">
        <f t="shared" si="52"/>
        <v>29942.455234617635</v>
      </c>
      <c r="F114" s="73">
        <f t="shared" si="53"/>
        <v>267557.54476538236</v>
      </c>
      <c r="G114" s="72">
        <f t="shared" si="54"/>
        <v>114987.19164919993</v>
      </c>
      <c r="H114" s="72">
        <f t="shared" si="55"/>
        <v>5632.9331875872449</v>
      </c>
      <c r="I114" s="72">
        <f t="shared" si="56"/>
        <v>13531.598753946077</v>
      </c>
      <c r="J114" s="74">
        <f t="shared" si="57"/>
        <v>19164.531941533322</v>
      </c>
    </row>
    <row r="115" spans="3:72" ht="15.75" hidden="1" customHeight="1" x14ac:dyDescent="0.35">
      <c r="C115" s="71">
        <f t="shared" si="58"/>
        <v>7</v>
      </c>
      <c r="D115" s="72">
        <f t="shared" si="51"/>
        <v>98288.143616010435</v>
      </c>
      <c r="E115" s="72">
        <f t="shared" si="52"/>
        <v>35863.579974722816</v>
      </c>
      <c r="F115" s="73">
        <f t="shared" si="53"/>
        <v>261636.42002527718</v>
      </c>
      <c r="G115" s="72">
        <f t="shared" si="54"/>
        <v>134151.72359073325</v>
      </c>
      <c r="H115" s="72">
        <f t="shared" si="55"/>
        <v>5921.1247401051805</v>
      </c>
      <c r="I115" s="72">
        <f t="shared" si="56"/>
        <v>13243.407201428141</v>
      </c>
      <c r="J115" s="74">
        <f t="shared" si="57"/>
        <v>19164.531941533322</v>
      </c>
    </row>
    <row r="116" spans="3:72" ht="15.75" hidden="1" customHeight="1" x14ac:dyDescent="0.35">
      <c r="C116" s="71">
        <f t="shared" si="58"/>
        <v>8</v>
      </c>
      <c r="D116" s="72">
        <f t="shared" si="51"/>
        <v>111228.61483814032</v>
      </c>
      <c r="E116" s="72">
        <f t="shared" si="52"/>
        <v>42087.640694126254</v>
      </c>
      <c r="F116" s="73">
        <f t="shared" si="53"/>
        <v>255412.35930587375</v>
      </c>
      <c r="G116" s="72">
        <f t="shared" si="54"/>
        <v>153316.25553226657</v>
      </c>
      <c r="H116" s="72">
        <f t="shared" si="55"/>
        <v>6224.0607194034383</v>
      </c>
      <c r="I116" s="72">
        <f t="shared" si="56"/>
        <v>12940.471222129883</v>
      </c>
      <c r="J116" s="74">
        <f t="shared" si="57"/>
        <v>19164.531941533322</v>
      </c>
    </row>
    <row r="117" spans="3:72" ht="15.75" hidden="1" customHeight="1" x14ac:dyDescent="0.35">
      <c r="C117" s="71">
        <f t="shared" si="58"/>
        <v>9</v>
      </c>
      <c r="D117" s="72">
        <f t="shared" si="51"/>
        <v>123850.65130133438</v>
      </c>
      <c r="E117" s="72">
        <f t="shared" si="52"/>
        <v>48630.136172465514</v>
      </c>
      <c r="F117" s="73">
        <f t="shared" si="53"/>
        <v>248869.86382753449</v>
      </c>
      <c r="G117" s="72">
        <f t="shared" si="54"/>
        <v>172480.78747379989</v>
      </c>
      <c r="H117" s="72">
        <f t="shared" si="55"/>
        <v>6542.4954783392604</v>
      </c>
      <c r="I117" s="72">
        <f t="shared" si="56"/>
        <v>12622.036463194061</v>
      </c>
      <c r="J117" s="74">
        <f t="shared" si="57"/>
        <v>19164.531941533322</v>
      </c>
    </row>
    <row r="118" spans="3:72" ht="15.75" hidden="1" customHeight="1" x14ac:dyDescent="0.35">
      <c r="C118" s="71">
        <f t="shared" si="58"/>
        <v>10</v>
      </c>
      <c r="D118" s="72">
        <f t="shared" si="51"/>
        <v>136137.96127897393</v>
      </c>
      <c r="E118" s="72">
        <f t="shared" si="52"/>
        <v>55507.358136359282</v>
      </c>
      <c r="F118" s="73">
        <f t="shared" si="53"/>
        <v>241992.64186364072</v>
      </c>
      <c r="G118" s="72">
        <f t="shared" si="54"/>
        <v>191645.31941533322</v>
      </c>
      <c r="H118" s="72">
        <f t="shared" si="55"/>
        <v>6877.2219638937677</v>
      </c>
      <c r="I118" s="72">
        <f t="shared" si="56"/>
        <v>12287.309977639554</v>
      </c>
      <c r="J118" s="74">
        <f t="shared" si="57"/>
        <v>19164.531941533322</v>
      </c>
    </row>
    <row r="119" spans="3:72" ht="15.75" hidden="1" customHeight="1" x14ac:dyDescent="0.35">
      <c r="C119" s="71">
        <f t="shared" si="58"/>
        <v>11</v>
      </c>
      <c r="D119" s="72">
        <f t="shared" si="51"/>
        <v>148073.41952878673</v>
      </c>
      <c r="E119" s="72">
        <f t="shared" si="52"/>
        <v>62736.431828079803</v>
      </c>
      <c r="F119" s="73">
        <f t="shared" si="53"/>
        <v>234763.5681719202</v>
      </c>
      <c r="G119" s="72">
        <f t="shared" si="54"/>
        <v>210809.85135686654</v>
      </c>
      <c r="H119" s="72">
        <f t="shared" si="55"/>
        <v>7229.0736917205213</v>
      </c>
      <c r="I119" s="72">
        <f t="shared" si="56"/>
        <v>11935.4582498128</v>
      </c>
      <c r="J119" s="74">
        <f t="shared" si="57"/>
        <v>19164.531941533322</v>
      </c>
    </row>
    <row r="120" spans="3:72" ht="15.75" hidden="1" customHeight="1" x14ac:dyDescent="0.35">
      <c r="C120" s="71">
        <f t="shared" si="58"/>
        <v>12</v>
      </c>
      <c r="D120" s="72">
        <f t="shared" si="51"/>
        <v>159639.02464860419</v>
      </c>
      <c r="E120" s="72">
        <f t="shared" si="52"/>
        <v>70335.358649795671</v>
      </c>
      <c r="F120" s="73">
        <f t="shared" si="53"/>
        <v>227164.64135020433</v>
      </c>
      <c r="G120" s="72">
        <f t="shared" si="54"/>
        <v>229974.38329839986</v>
      </c>
      <c r="H120" s="72">
        <f t="shared" si="55"/>
        <v>7598.9268217158678</v>
      </c>
      <c r="I120" s="72">
        <f t="shared" si="56"/>
        <v>11565.605119817454</v>
      </c>
      <c r="J120" s="74">
        <f t="shared" si="57"/>
        <v>19164.531941533322</v>
      </c>
    </row>
    <row r="121" spans="3:72" ht="15.75" hidden="1" customHeight="1" x14ac:dyDescent="0.35">
      <c r="C121" s="71">
        <f t="shared" si="58"/>
        <v>13</v>
      </c>
      <c r="D121" s="72">
        <f t="shared" si="51"/>
        <v>170815.85425035827</v>
      </c>
      <c r="E121" s="72">
        <f t="shared" si="52"/>
        <v>78323.060989574908</v>
      </c>
      <c r="F121" s="73">
        <f t="shared" si="53"/>
        <v>219176.93901042509</v>
      </c>
      <c r="G121" s="72">
        <f t="shared" si="54"/>
        <v>249138.91523993318</v>
      </c>
      <c r="H121" s="72">
        <f t="shared" si="55"/>
        <v>7987.7023397792364</v>
      </c>
      <c r="I121" s="72">
        <f t="shared" si="56"/>
        <v>11176.829601754085</v>
      </c>
      <c r="J121" s="74">
        <f t="shared" si="57"/>
        <v>19164.531941533322</v>
      </c>
    </row>
    <row r="122" spans="3:72" ht="15.75" hidden="1" customHeight="1" x14ac:dyDescent="0.35">
      <c r="C122" s="71">
        <f t="shared" si="58"/>
        <v>14</v>
      </c>
      <c r="D122" s="72">
        <f t="shared" si="51"/>
        <v>181584.01784069487</v>
      </c>
      <c r="E122" s="72">
        <f t="shared" si="52"/>
        <v>86719.429340771632</v>
      </c>
      <c r="F122" s="73">
        <f t="shared" si="53"/>
        <v>210780.57065922837</v>
      </c>
      <c r="G122" s="72">
        <f t="shared" si="54"/>
        <v>268303.4471814665</v>
      </c>
      <c r="H122" s="72">
        <f t="shared" si="55"/>
        <v>8396.3683511967247</v>
      </c>
      <c r="I122" s="72">
        <f t="shared" si="56"/>
        <v>10768.163590336597</v>
      </c>
      <c r="J122" s="74">
        <f t="shared" si="57"/>
        <v>19164.531941533322</v>
      </c>
    </row>
    <row r="123" spans="3:72" ht="15.75" hidden="1" customHeight="1" x14ac:dyDescent="0.35">
      <c r="C123" s="71">
        <f t="shared" si="58"/>
        <v>15</v>
      </c>
      <c r="D123" s="72">
        <f t="shared" si="51"/>
        <v>191922.60729087013</v>
      </c>
      <c r="E123" s="72">
        <f t="shared" si="52"/>
        <v>95545.371832129691</v>
      </c>
      <c r="F123" s="73">
        <f t="shared" si="53"/>
        <v>201954.62816787031</v>
      </c>
      <c r="G123" s="72">
        <f t="shared" si="54"/>
        <v>287467.97912299982</v>
      </c>
      <c r="H123" s="72">
        <f t="shared" si="55"/>
        <v>8825.9424913580588</v>
      </c>
      <c r="I123" s="72">
        <f t="shared" si="56"/>
        <v>10338.589450175263</v>
      </c>
      <c r="J123" s="74">
        <f t="shared" si="57"/>
        <v>19164.531941533322</v>
      </c>
    </row>
    <row r="124" spans="3:72" ht="15.75" hidden="1" customHeight="1" x14ac:dyDescent="0.35">
      <c r="C124" s="71">
        <f t="shared" si="58"/>
        <v>16</v>
      </c>
      <c r="D124" s="72">
        <f t="shared" si="51"/>
        <v>201809.64477259247</v>
      </c>
      <c r="E124" s="72">
        <f t="shared" si="52"/>
        <v>104822.86629194068</v>
      </c>
      <c r="F124" s="73">
        <f t="shared" si="53"/>
        <v>192677.13370805932</v>
      </c>
      <c r="G124" s="72">
        <f t="shared" si="54"/>
        <v>306632.51106453314</v>
      </c>
      <c r="H124" s="72">
        <f t="shared" si="55"/>
        <v>9277.4944598109869</v>
      </c>
      <c r="I124" s="72">
        <f t="shared" si="56"/>
        <v>9887.0374817223346</v>
      </c>
      <c r="J124" s="74">
        <f t="shared" si="57"/>
        <v>19164.531941533322</v>
      </c>
    </row>
    <row r="125" spans="3:72" ht="15.75" hidden="1" customHeight="1" x14ac:dyDescent="0.35">
      <c r="C125" s="71">
        <f t="shared" si="58"/>
        <v>17</v>
      </c>
      <c r="D125" s="72">
        <f t="shared" si="51"/>
        <v>211222.02803016361</v>
      </c>
      <c r="E125" s="72">
        <f t="shared" si="52"/>
        <v>114575.01497590286</v>
      </c>
      <c r="F125" s="73">
        <f t="shared" si="53"/>
        <v>182924.98502409714</v>
      </c>
      <c r="G125" s="72">
        <f t="shared" si="54"/>
        <v>325797.04300606647</v>
      </c>
      <c r="H125" s="72">
        <f t="shared" si="55"/>
        <v>9752.1486839621793</v>
      </c>
      <c r="I125" s="72">
        <f t="shared" si="56"/>
        <v>9412.3832575711422</v>
      </c>
      <c r="J125" s="74">
        <f t="shared" si="57"/>
        <v>19164.531941533322</v>
      </c>
    </row>
    <row r="126" spans="3:72" ht="15.75" hidden="1" customHeight="1" x14ac:dyDescent="0.35">
      <c r="C126" s="71">
        <f t="shared" si="58"/>
        <v>18</v>
      </c>
      <c r="D126" s="72">
        <f t="shared" si="51"/>
        <v>220135.4728526384</v>
      </c>
      <c r="E126" s="72">
        <f t="shared" si="52"/>
        <v>124826.10209496139</v>
      </c>
      <c r="F126" s="73">
        <f t="shared" si="53"/>
        <v>172673.89790503861</v>
      </c>
      <c r="G126" s="72">
        <f t="shared" si="54"/>
        <v>344961.57494759979</v>
      </c>
      <c r="H126" s="72">
        <f t="shared" si="55"/>
        <v>10251.087119058531</v>
      </c>
      <c r="I126" s="72">
        <f t="shared" si="56"/>
        <v>8913.4448224747903</v>
      </c>
      <c r="J126" s="74">
        <f t="shared" si="57"/>
        <v>19164.531941533322</v>
      </c>
    </row>
    <row r="127" spans="3:72" ht="15.75" hidden="1" customHeight="1" x14ac:dyDescent="0.35">
      <c r="C127" s="71">
        <f t="shared" si="58"/>
        <v>19</v>
      </c>
      <c r="D127" s="72">
        <f t="shared" si="51"/>
        <v>228524.45260275117</v>
      </c>
      <c r="E127" s="72">
        <f t="shared" si="52"/>
        <v>135601.65428638193</v>
      </c>
      <c r="F127" s="73">
        <f t="shared" si="53"/>
        <v>161898.34571361807</v>
      </c>
      <c r="G127" s="72">
        <f t="shared" si="54"/>
        <v>364126.10688913311</v>
      </c>
      <c r="H127" s="72">
        <f t="shared" si="55"/>
        <v>10775.552191420546</v>
      </c>
      <c r="I127" s="72">
        <f t="shared" si="56"/>
        <v>8388.9797501127759</v>
      </c>
      <c r="J127" s="74">
        <f t="shared" si="57"/>
        <v>19164.531941533322</v>
      </c>
    </row>
    <row r="128" spans="3:72" ht="15.75" hidden="1" customHeight="1" x14ac:dyDescent="0.35">
      <c r="C128" s="71">
        <f t="shared" si="58"/>
        <v>20</v>
      </c>
      <c r="D128" s="72">
        <f t="shared" si="51"/>
        <v>236362.13465202719</v>
      </c>
      <c r="E128" s="72">
        <f t="shared" si="52"/>
        <v>146928.50417863924</v>
      </c>
      <c r="F128" s="73">
        <f t="shared" si="53"/>
        <v>150571.49582136076</v>
      </c>
      <c r="G128" s="72">
        <f t="shared" si="54"/>
        <v>383290.63883066643</v>
      </c>
      <c r="H128" s="72">
        <f t="shared" si="55"/>
        <v>11326.849892257305</v>
      </c>
      <c r="I128" s="72">
        <f t="shared" si="56"/>
        <v>7837.6820492760162</v>
      </c>
      <c r="J128" s="74">
        <f t="shared" si="57"/>
        <v>19164.531941533322</v>
      </c>
    </row>
    <row r="129" spans="3:10" ht="15.75" hidden="1" customHeight="1" x14ac:dyDescent="0.35">
      <c r="C129" s="71">
        <f t="shared" si="58"/>
        <v>21</v>
      </c>
      <c r="D129" s="72">
        <f t="shared" si="51"/>
        <v>243620.31356379381</v>
      </c>
      <c r="E129" s="72">
        <f t="shared" si="52"/>
        <v>158834.85720840594</v>
      </c>
      <c r="F129" s="73">
        <f t="shared" si="53"/>
        <v>138665.14279159406</v>
      </c>
      <c r="G129" s="72">
        <f t="shared" si="54"/>
        <v>402455.17077219975</v>
      </c>
      <c r="H129" s="72">
        <f t="shared" si="55"/>
        <v>11906.353029766702</v>
      </c>
      <c r="I129" s="72">
        <f t="shared" si="56"/>
        <v>7258.1789117666194</v>
      </c>
      <c r="J129" s="74">
        <f t="shared" si="57"/>
        <v>19164.531941533322</v>
      </c>
    </row>
    <row r="130" spans="3:10" ht="15.75" hidden="1" customHeight="1" x14ac:dyDescent="0.35">
      <c r="C130" s="71">
        <f t="shared" si="58"/>
        <v>22</v>
      </c>
      <c r="D130" s="72">
        <f t="shared" si="51"/>
        <v>250269.34085770766</v>
      </c>
      <c r="E130" s="72">
        <f t="shared" si="52"/>
        <v>171350.36185602541</v>
      </c>
      <c r="F130" s="73">
        <f t="shared" si="53"/>
        <v>126149.63814397459</v>
      </c>
      <c r="G130" s="72">
        <f t="shared" si="54"/>
        <v>421619.70271373307</v>
      </c>
      <c r="H130" s="72">
        <f t="shared" si="55"/>
        <v>12515.504647619469</v>
      </c>
      <c r="I130" s="72">
        <f t="shared" si="56"/>
        <v>6649.0272939138522</v>
      </c>
      <c r="J130" s="74">
        <f t="shared" si="57"/>
        <v>19164.531941533322</v>
      </c>
    </row>
    <row r="131" spans="3:10" ht="15.75" hidden="1" customHeight="1" x14ac:dyDescent="0.35">
      <c r="C131" s="71">
        <f t="shared" si="58"/>
        <v>23</v>
      </c>
      <c r="D131" s="72">
        <f t="shared" si="51"/>
        <v>256278.05118090165</v>
      </c>
      <c r="E131" s="72">
        <f t="shared" si="52"/>
        <v>184506.18347436475</v>
      </c>
      <c r="F131" s="73">
        <f t="shared" si="53"/>
        <v>112993.81652563525</v>
      </c>
      <c r="G131" s="72">
        <f t="shared" si="54"/>
        <v>440784.23465526639</v>
      </c>
      <c r="H131" s="72">
        <f t="shared" si="55"/>
        <v>13155.821618339338</v>
      </c>
      <c r="I131" s="72">
        <f t="shared" si="56"/>
        <v>6008.7103231939836</v>
      </c>
      <c r="J131" s="74">
        <f t="shared" si="57"/>
        <v>19164.531941533322</v>
      </c>
    </row>
    <row r="132" spans="3:10" ht="15.75" hidden="1" customHeight="1" x14ac:dyDescent="0.35">
      <c r="C132" s="71">
        <f t="shared" si="58"/>
        <v>24</v>
      </c>
      <c r="D132" s="72">
        <f t="shared" si="51"/>
        <v>261613.68470190786</v>
      </c>
      <c r="E132" s="72">
        <f t="shared" si="52"/>
        <v>198335.08189489186</v>
      </c>
      <c r="F132" s="73">
        <f t="shared" si="53"/>
        <v>99164.91810510814</v>
      </c>
      <c r="G132" s="72">
        <f t="shared" si="54"/>
        <v>459948.76659679972</v>
      </c>
      <c r="H132" s="72">
        <f t="shared" si="55"/>
        <v>13828.898420527112</v>
      </c>
      <c r="I132" s="72">
        <f t="shared" si="56"/>
        <v>5335.6335210062098</v>
      </c>
      <c r="J132" s="74">
        <f t="shared" si="57"/>
        <v>19164.531941533322</v>
      </c>
    </row>
    <row r="133" spans="3:10" ht="15.75" hidden="1" customHeight="1" x14ac:dyDescent="0.35">
      <c r="C133" s="71">
        <f t="shared" si="58"/>
        <v>25</v>
      </c>
      <c r="D133" s="72">
        <f t="shared" si="51"/>
        <v>266241.80553410621</v>
      </c>
      <c r="E133" s="72">
        <f t="shared" si="52"/>
        <v>212871.49300422685</v>
      </c>
      <c r="F133" s="73">
        <f t="shared" si="53"/>
        <v>84628.506995773147</v>
      </c>
      <c r="G133" s="72">
        <f t="shared" si="54"/>
        <v>479113.29853833304</v>
      </c>
      <c r="H133" s="72">
        <f t="shared" si="55"/>
        <v>14536.411109334993</v>
      </c>
      <c r="I133" s="72">
        <f t="shared" si="56"/>
        <v>4628.1208321983286</v>
      </c>
      <c r="J133" s="74">
        <f t="shared" si="57"/>
        <v>19164.531941533322</v>
      </c>
    </row>
    <row r="134" spans="3:10" ht="15.75" hidden="1" customHeight="1" x14ac:dyDescent="0.35">
      <c r="C134" s="71">
        <f t="shared" si="58"/>
        <v>26</v>
      </c>
      <c r="D134" s="72">
        <f t="shared" si="51"/>
        <v>270126.21598556184</v>
      </c>
      <c r="E134" s="72">
        <f t="shared" si="52"/>
        <v>228151.61449430455</v>
      </c>
      <c r="F134" s="73">
        <f t="shared" si="53"/>
        <v>69348.385505695449</v>
      </c>
      <c r="G134" s="72">
        <f t="shared" si="54"/>
        <v>498277.83047986636</v>
      </c>
      <c r="H134" s="72">
        <f t="shared" si="55"/>
        <v>15280.121490077698</v>
      </c>
      <c r="I134" s="72">
        <f t="shared" si="56"/>
        <v>3884.4104514556238</v>
      </c>
      <c r="J134" s="74">
        <f t="shared" si="57"/>
        <v>19164.531941533322</v>
      </c>
    </row>
    <row r="135" spans="3:10" ht="15.75" hidden="1" customHeight="1" x14ac:dyDescent="0.35">
      <c r="C135" s="71">
        <f t="shared" si="58"/>
        <v>27</v>
      </c>
      <c r="D135" s="72">
        <f t="shared" si="51"/>
        <v>273228.86642172164</v>
      </c>
      <c r="E135" s="72">
        <f t="shared" si="52"/>
        <v>244213.49599967807</v>
      </c>
      <c r="F135" s="73">
        <f t="shared" si="53"/>
        <v>53286.504000321926</v>
      </c>
      <c r="G135" s="72">
        <f t="shared" si="54"/>
        <v>517442.36242139968</v>
      </c>
      <c r="H135" s="72">
        <f t="shared" si="55"/>
        <v>16061.881505373523</v>
      </c>
      <c r="I135" s="72">
        <f t="shared" si="56"/>
        <v>3102.6504361597981</v>
      </c>
      <c r="J135" s="74">
        <f t="shared" si="57"/>
        <v>19164.531941533322</v>
      </c>
    </row>
    <row r="136" spans="3:10" ht="15.75" hidden="1" customHeight="1" x14ac:dyDescent="0.35">
      <c r="C136" s="71">
        <f t="shared" si="58"/>
        <v>28</v>
      </c>
      <c r="D136" s="72">
        <f t="shared" si="51"/>
        <v>275509.760516515</v>
      </c>
      <c r="E136" s="72">
        <f t="shared" si="52"/>
        <v>261097.133846418</v>
      </c>
      <c r="F136" s="73">
        <f t="shared" si="53"/>
        <v>36402.866153581985</v>
      </c>
      <c r="G136" s="72">
        <f t="shared" si="54"/>
        <v>536606.894362933</v>
      </c>
      <c r="H136" s="72">
        <f t="shared" si="55"/>
        <v>16883.637846739941</v>
      </c>
      <c r="I136" s="72">
        <f t="shared" si="56"/>
        <v>2280.8940947933806</v>
      </c>
      <c r="J136" s="74">
        <f t="shared" si="57"/>
        <v>19164.531941533322</v>
      </c>
    </row>
    <row r="137" spans="3:10" ht="15.75" hidden="1" customHeight="1" x14ac:dyDescent="0.35">
      <c r="C137" s="71">
        <f t="shared" si="58"/>
        <v>29</v>
      </c>
      <c r="D137" s="72">
        <f t="shared" si="51"/>
        <v>276926.85565592127</v>
      </c>
      <c r="E137" s="72">
        <f t="shared" si="52"/>
        <v>278844.57064854505</v>
      </c>
      <c r="F137" s="73">
        <f t="shared" si="53"/>
        <v>18655.429351454964</v>
      </c>
      <c r="G137" s="72">
        <f t="shared" si="54"/>
        <v>555771.42630446632</v>
      </c>
      <c r="H137" s="72">
        <f t="shared" si="55"/>
        <v>17747.43680212702</v>
      </c>
      <c r="I137" s="72">
        <f t="shared" si="56"/>
        <v>1417.0951394063013</v>
      </c>
      <c r="J137" s="74">
        <f t="shared" si="57"/>
        <v>19164.531941533322</v>
      </c>
    </row>
    <row r="138" spans="3:10" ht="15.75" hidden="1" customHeight="1" x14ac:dyDescent="0.35">
      <c r="C138" s="71">
        <f t="shared" si="58"/>
        <v>30</v>
      </c>
      <c r="D138" s="72">
        <f t="shared" si="51"/>
        <v>277435.95824599464</v>
      </c>
      <c r="E138" s="72">
        <f t="shared" si="52"/>
        <v>297500.00000000501</v>
      </c>
      <c r="F138" s="73">
        <f t="shared" si="53"/>
        <v>-4.9985828809440136E-9</v>
      </c>
      <c r="G138" s="72">
        <f t="shared" si="54"/>
        <v>574935.95824599965</v>
      </c>
      <c r="H138" s="72">
        <f t="shared" si="55"/>
        <v>18655.429351459963</v>
      </c>
      <c r="I138" s="72">
        <f t="shared" si="56"/>
        <v>509.10259007335844</v>
      </c>
      <c r="J138" s="74">
        <f t="shared" si="57"/>
        <v>19164.531941533322</v>
      </c>
    </row>
    <row r="139" spans="3:10" ht="15.75" hidden="1" customHeight="1" x14ac:dyDescent="0.3">
      <c r="C139" s="43"/>
      <c r="D139" s="43"/>
      <c r="E139" s="43"/>
      <c r="F139" s="43"/>
      <c r="G139" s="43"/>
      <c r="H139" s="43"/>
      <c r="I139" s="43"/>
      <c r="J139" s="43"/>
    </row>
    <row r="140" spans="3:10" ht="15.75" customHeight="1" x14ac:dyDescent="0.2"/>
    <row r="141" spans="3:10" ht="15.75" customHeight="1" x14ac:dyDescent="0.2"/>
    <row r="142" spans="3:10" ht="15.75" customHeight="1" x14ac:dyDescent="0.2"/>
    <row r="143" spans="3:10" ht="15.75" customHeight="1" x14ac:dyDescent="0.2"/>
    <row r="144" spans="3:10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</sheetData>
  <mergeCells count="15">
    <mergeCell ref="C96:E96"/>
    <mergeCell ref="C90:H90"/>
    <mergeCell ref="I90:J90"/>
    <mergeCell ref="C93:F93"/>
    <mergeCell ref="C94:E94"/>
    <mergeCell ref="C95:E95"/>
    <mergeCell ref="C103:E103"/>
    <mergeCell ref="C104:E104"/>
    <mergeCell ref="C106:I106"/>
    <mergeCell ref="C97:E97"/>
    <mergeCell ref="C98:E98"/>
    <mergeCell ref="C99:F99"/>
    <mergeCell ref="C100:E100"/>
    <mergeCell ref="C101:E101"/>
    <mergeCell ref="C102:E102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4BD6-11EE-497F-B953-33E3E1E215C7}">
  <sheetPr>
    <outlinePr summaryBelow="0" summaryRight="0"/>
  </sheetPr>
  <dimension ref="A1:CN1016"/>
  <sheetViews>
    <sheetView zoomScale="85" zoomScaleNormal="85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L14" sqref="L14"/>
    </sheetView>
  </sheetViews>
  <sheetFormatPr defaultColWidth="14.42578125" defaultRowHeight="15" customHeight="1" x14ac:dyDescent="0.2"/>
  <cols>
    <col min="1" max="1" width="4.28515625" style="75" customWidth="1"/>
    <col min="2" max="2" width="20.42578125" style="75" customWidth="1"/>
    <col min="3" max="5" width="14.42578125" style="75" customWidth="1"/>
    <col min="6" max="6" width="15.42578125" style="75" customWidth="1"/>
    <col min="7" max="8" width="14.42578125" style="75"/>
    <col min="9" max="9" width="18.140625" style="75" customWidth="1"/>
    <col min="10" max="10" width="14.42578125" style="75"/>
    <col min="11" max="11" width="15.28515625" style="75" customWidth="1"/>
    <col min="12" max="13" width="14.42578125" style="75"/>
    <col min="14" max="14" width="15" style="75" customWidth="1"/>
    <col min="15" max="16384" width="14.42578125" style="75"/>
  </cols>
  <sheetData>
    <row r="1" spans="1:92" ht="8.25" customHeight="1" x14ac:dyDescent="0.25">
      <c r="A1" s="1"/>
      <c r="B1" s="2"/>
      <c r="C1" s="1"/>
      <c r="D1" s="1"/>
      <c r="N1" s="3"/>
    </row>
    <row r="2" spans="1:92" ht="18" x14ac:dyDescent="0.25">
      <c r="A2" s="1"/>
      <c r="B2" s="4" t="s">
        <v>0</v>
      </c>
      <c r="C2" s="1"/>
      <c r="D2" s="1"/>
      <c r="E2" s="101" t="s">
        <v>1</v>
      </c>
      <c r="F2" s="5"/>
      <c r="G2" s="5"/>
      <c r="H2" s="5"/>
      <c r="I2" s="5"/>
      <c r="J2" s="5"/>
      <c r="K2" s="5"/>
      <c r="L2" s="6"/>
      <c r="N2" s="3" t="s">
        <v>2</v>
      </c>
    </row>
    <row r="3" spans="1:92" x14ac:dyDescent="0.25">
      <c r="A3" s="3"/>
      <c r="B3" s="3"/>
      <c r="C3" s="3"/>
      <c r="D3" s="3"/>
      <c r="E3" s="93" t="s">
        <v>3</v>
      </c>
      <c r="F3" s="93" t="s">
        <v>4</v>
      </c>
      <c r="G3" s="93" t="s">
        <v>5</v>
      </c>
      <c r="H3" s="93" t="s">
        <v>4</v>
      </c>
      <c r="I3" s="93" t="s">
        <v>6</v>
      </c>
      <c r="J3" s="93" t="s">
        <v>4</v>
      </c>
      <c r="K3" s="93" t="s">
        <v>7</v>
      </c>
      <c r="L3" s="93" t="s">
        <v>4</v>
      </c>
      <c r="N3" s="7" t="s">
        <v>8</v>
      </c>
    </row>
    <row r="4" spans="1:92" ht="12.75" x14ac:dyDescent="0.2">
      <c r="A4" s="8"/>
      <c r="B4" s="8"/>
      <c r="C4" s="8"/>
      <c r="D4" s="8"/>
      <c r="E4" s="94" t="s">
        <v>9</v>
      </c>
      <c r="F4" s="80">
        <v>350000</v>
      </c>
      <c r="G4" s="81" t="s">
        <v>10</v>
      </c>
      <c r="H4" s="82">
        <v>0.05</v>
      </c>
      <c r="I4" s="91" t="s">
        <v>6</v>
      </c>
      <c r="J4" s="83">
        <v>2200</v>
      </c>
      <c r="K4" s="81" t="s">
        <v>11</v>
      </c>
      <c r="L4" s="84">
        <v>0.22</v>
      </c>
      <c r="N4" s="9" t="s">
        <v>12</v>
      </c>
    </row>
    <row r="5" spans="1:92" ht="12.75" x14ac:dyDescent="0.2">
      <c r="A5" s="8"/>
      <c r="B5" s="8"/>
      <c r="C5" s="8"/>
      <c r="D5" s="8"/>
      <c r="E5" s="94" t="s">
        <v>13</v>
      </c>
      <c r="F5" s="85">
        <v>350000</v>
      </c>
      <c r="G5" s="81" t="s">
        <v>14</v>
      </c>
      <c r="H5" s="86">
        <v>30</v>
      </c>
      <c r="I5" s="91" t="s">
        <v>15</v>
      </c>
      <c r="J5" s="82">
        <v>0.04</v>
      </c>
      <c r="K5" s="81" t="s">
        <v>16</v>
      </c>
      <c r="L5" s="84">
        <v>0.33</v>
      </c>
      <c r="N5" s="10" t="s">
        <v>17</v>
      </c>
    </row>
    <row r="6" spans="1:92" ht="12.75" x14ac:dyDescent="0.2">
      <c r="A6" s="8"/>
      <c r="B6" s="8"/>
      <c r="C6" s="8"/>
      <c r="D6" s="8"/>
      <c r="E6" s="94" t="s">
        <v>18</v>
      </c>
      <c r="F6" s="87">
        <v>0</v>
      </c>
      <c r="G6" s="81" t="s">
        <v>19</v>
      </c>
      <c r="H6" s="82">
        <v>0.09</v>
      </c>
      <c r="I6" s="91" t="s">
        <v>20</v>
      </c>
      <c r="J6" s="82">
        <v>0.13</v>
      </c>
      <c r="K6" s="88"/>
      <c r="L6" s="89"/>
      <c r="N6" s="11" t="s">
        <v>21</v>
      </c>
    </row>
    <row r="7" spans="1:92" ht="12.75" x14ac:dyDescent="0.2">
      <c r="A7" s="8"/>
      <c r="B7" s="8"/>
      <c r="C7" s="8"/>
      <c r="D7" s="8"/>
      <c r="E7" s="94" t="s">
        <v>22</v>
      </c>
      <c r="F7" s="90">
        <f>F5*(1-F6)</f>
        <v>350000</v>
      </c>
      <c r="G7" s="81" t="s">
        <v>23</v>
      </c>
      <c r="H7" s="90">
        <f>'Property 4'!F100</f>
        <v>1597.0443284611101</v>
      </c>
      <c r="I7" s="95" t="s">
        <v>24</v>
      </c>
      <c r="J7" s="82">
        <v>0.04</v>
      </c>
      <c r="K7" s="88"/>
      <c r="L7" s="89"/>
    </row>
    <row r="8" spans="1:92" ht="12.75" x14ac:dyDescent="0.2">
      <c r="A8" s="8"/>
      <c r="B8" s="8"/>
      <c r="C8" s="8"/>
      <c r="D8" s="8"/>
      <c r="E8" s="94" t="s">
        <v>25</v>
      </c>
      <c r="F8" s="87">
        <v>0.15</v>
      </c>
      <c r="G8" s="81" t="s">
        <v>26</v>
      </c>
      <c r="H8" s="90">
        <f>H7*H6</f>
        <v>143.7339895614999</v>
      </c>
      <c r="I8" s="91" t="s">
        <v>27</v>
      </c>
      <c r="J8" s="82">
        <v>0.05</v>
      </c>
      <c r="K8" s="88"/>
      <c r="L8" s="89"/>
    </row>
    <row r="9" spans="1:92" ht="12.75" x14ac:dyDescent="0.2">
      <c r="A9" s="8"/>
      <c r="B9" s="8"/>
      <c r="C9" s="8"/>
      <c r="D9" s="8"/>
      <c r="E9" s="94" t="s">
        <v>28</v>
      </c>
      <c r="F9" s="90">
        <f>F5*F8</f>
        <v>52500</v>
      </c>
      <c r="G9" s="81" t="s">
        <v>29</v>
      </c>
      <c r="H9" s="90">
        <f>H7+H8</f>
        <v>1740.7783180226099</v>
      </c>
      <c r="I9" s="96"/>
      <c r="J9" s="89"/>
      <c r="K9" s="88"/>
      <c r="L9" s="89"/>
    </row>
    <row r="10" spans="1:92" ht="12.75" x14ac:dyDescent="0.2">
      <c r="E10" s="94" t="s">
        <v>30</v>
      </c>
      <c r="F10" s="90">
        <f>F7-F9</f>
        <v>297500</v>
      </c>
      <c r="G10" s="81" t="s">
        <v>31</v>
      </c>
      <c r="H10" s="82">
        <v>0.04</v>
      </c>
      <c r="I10" s="96"/>
      <c r="J10" s="89"/>
      <c r="K10" s="88"/>
      <c r="L10" s="89"/>
    </row>
    <row r="11" spans="1:92" ht="12.75" x14ac:dyDescent="0.2">
      <c r="E11" s="91"/>
      <c r="F11" s="89"/>
      <c r="G11" s="92" t="s">
        <v>32</v>
      </c>
      <c r="H11" s="82">
        <v>0.05</v>
      </c>
      <c r="I11" s="97"/>
      <c r="J11" s="89"/>
      <c r="K11" s="88"/>
      <c r="L11" s="89"/>
    </row>
    <row r="12" spans="1:92" ht="15.75" x14ac:dyDescent="0.25">
      <c r="E12" s="100" t="s">
        <v>99</v>
      </c>
      <c r="F12" s="76"/>
      <c r="G12" s="76"/>
      <c r="H12" s="76"/>
      <c r="I12" s="76"/>
      <c r="J12" s="76"/>
      <c r="K12" s="76"/>
      <c r="L12" s="79"/>
    </row>
    <row r="13" spans="1:92" x14ac:dyDescent="0.25">
      <c r="E13" s="15" t="s">
        <v>33</v>
      </c>
      <c r="F13" s="13">
        <f>C30</f>
        <v>758.66018372868075</v>
      </c>
      <c r="G13" s="15" t="s">
        <v>34</v>
      </c>
      <c r="H13" s="13">
        <f>C37</f>
        <v>4389.2119030632894</v>
      </c>
      <c r="I13" s="15" t="s">
        <v>32</v>
      </c>
      <c r="J13" s="14">
        <f>C46</f>
        <v>17500</v>
      </c>
      <c r="K13" s="77" t="s">
        <v>35</v>
      </c>
      <c r="L13" s="78">
        <f>C60</f>
        <v>6261.068140905767</v>
      </c>
    </row>
    <row r="14" spans="1:92" x14ac:dyDescent="0.25">
      <c r="E14" s="15" t="s">
        <v>36</v>
      </c>
      <c r="F14" s="16">
        <f>((J4-(H8+C27))*12)/F4</f>
        <v>6.069483464360572E-2</v>
      </c>
      <c r="G14" s="15" t="s">
        <v>37</v>
      </c>
      <c r="H14" s="17">
        <f>((J4-(H8+C27))*12)/(D109*(1-L4)+E109)</f>
        <v>1.3348776846744106</v>
      </c>
      <c r="I14" s="12"/>
      <c r="J14" s="18"/>
      <c r="K14" s="77" t="s">
        <v>98</v>
      </c>
      <c r="L14" s="102">
        <v>0.48399999999999999</v>
      </c>
    </row>
    <row r="15" spans="1:92" ht="4.5" customHeight="1" x14ac:dyDescent="0.2">
      <c r="A15" s="19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92" ht="12.75" x14ac:dyDescent="0.2">
      <c r="A16" s="19"/>
      <c r="B16" s="21" t="s">
        <v>38</v>
      </c>
      <c r="C16" s="22">
        <v>1</v>
      </c>
      <c r="D16" s="22">
        <v>2</v>
      </c>
      <c r="E16" s="22">
        <v>3</v>
      </c>
      <c r="F16" s="22">
        <v>4</v>
      </c>
      <c r="G16" s="22">
        <v>5</v>
      </c>
      <c r="H16" s="22">
        <v>6</v>
      </c>
      <c r="I16" s="22">
        <v>7</v>
      </c>
      <c r="J16" s="22">
        <v>8</v>
      </c>
      <c r="K16" s="22">
        <v>9</v>
      </c>
      <c r="L16" s="22">
        <v>10</v>
      </c>
      <c r="M16" s="22">
        <v>11</v>
      </c>
      <c r="N16" s="22">
        <v>12</v>
      </c>
      <c r="O16" s="22">
        <v>13</v>
      </c>
      <c r="P16" s="22">
        <v>14</v>
      </c>
      <c r="Q16" s="22">
        <v>15</v>
      </c>
      <c r="R16" s="22">
        <v>16</v>
      </c>
      <c r="S16" s="22">
        <v>17</v>
      </c>
      <c r="T16" s="22">
        <v>18</v>
      </c>
      <c r="U16" s="22">
        <v>19</v>
      </c>
      <c r="V16" s="22">
        <v>20</v>
      </c>
      <c r="W16" s="22">
        <v>21</v>
      </c>
      <c r="X16" s="22">
        <v>22</v>
      </c>
      <c r="Y16" s="22">
        <v>23</v>
      </c>
      <c r="Z16" s="22">
        <v>24</v>
      </c>
      <c r="AA16" s="22">
        <v>25</v>
      </c>
      <c r="AB16" s="22">
        <v>26</v>
      </c>
      <c r="AC16" s="22">
        <v>27</v>
      </c>
      <c r="AD16" s="22">
        <v>28</v>
      </c>
      <c r="AE16" s="22">
        <v>29</v>
      </c>
      <c r="AF16" s="22">
        <v>30</v>
      </c>
      <c r="AG16" s="22">
        <v>31</v>
      </c>
      <c r="AH16" s="22">
        <v>32</v>
      </c>
      <c r="AI16" s="22">
        <v>33</v>
      </c>
      <c r="AJ16" s="22">
        <v>34</v>
      </c>
      <c r="AK16" s="22">
        <v>35</v>
      </c>
      <c r="AL16" s="22">
        <v>36</v>
      </c>
      <c r="AM16" s="22">
        <v>37</v>
      </c>
      <c r="AN16" s="22">
        <v>38</v>
      </c>
      <c r="AO16" s="22">
        <v>39</v>
      </c>
      <c r="AP16" s="22">
        <v>40</v>
      </c>
      <c r="AQ16" s="22">
        <v>41</v>
      </c>
      <c r="AR16" s="22">
        <v>42</v>
      </c>
      <c r="AS16" s="22">
        <v>43</v>
      </c>
      <c r="AT16" s="22">
        <v>44</v>
      </c>
      <c r="AU16" s="22">
        <v>45</v>
      </c>
      <c r="AV16" s="22">
        <v>46</v>
      </c>
      <c r="AW16" s="22">
        <v>47</v>
      </c>
      <c r="AX16" s="22">
        <v>48</v>
      </c>
      <c r="AY16" s="22">
        <v>49</v>
      </c>
      <c r="AZ16" s="22">
        <v>50</v>
      </c>
      <c r="BA16" s="22">
        <v>51</v>
      </c>
      <c r="BB16" s="22">
        <v>52</v>
      </c>
      <c r="BC16" s="22">
        <v>53</v>
      </c>
      <c r="BD16" s="22">
        <v>54</v>
      </c>
      <c r="BE16" s="22">
        <v>55</v>
      </c>
      <c r="BF16" s="22">
        <v>56</v>
      </c>
      <c r="BG16" s="22">
        <v>57</v>
      </c>
      <c r="BH16" s="22">
        <v>58</v>
      </c>
      <c r="BI16" s="22">
        <v>59</v>
      </c>
      <c r="BJ16" s="22">
        <v>60</v>
      </c>
      <c r="BK16" s="22">
        <v>61</v>
      </c>
      <c r="BL16" s="22">
        <v>62</v>
      </c>
      <c r="BM16" s="22">
        <v>63</v>
      </c>
      <c r="BN16" s="22">
        <v>64</v>
      </c>
      <c r="BO16" s="22">
        <v>65</v>
      </c>
      <c r="BP16" s="22">
        <v>66</v>
      </c>
      <c r="BQ16" s="22">
        <v>67</v>
      </c>
      <c r="BR16" s="22">
        <v>68</v>
      </c>
      <c r="BS16" s="22">
        <v>69</v>
      </c>
      <c r="BT16" s="22">
        <v>70</v>
      </c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</row>
    <row r="17" spans="1:72" ht="12.75" x14ac:dyDescent="0.2">
      <c r="A17" s="8"/>
      <c r="B17" s="24" t="s">
        <v>39</v>
      </c>
      <c r="C17" s="98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</row>
    <row r="18" spans="1:72" ht="12.75" x14ac:dyDescent="0.2">
      <c r="A18" s="8"/>
      <c r="B18" s="8" t="s">
        <v>40</v>
      </c>
      <c r="C18" s="25">
        <f>'Property 4'!J109</f>
        <v>19164.531941533322</v>
      </c>
      <c r="D18" s="25">
        <f>'Property 4'!J110</f>
        <v>19164.531941533322</v>
      </c>
      <c r="E18" s="25">
        <f>'Property 4'!J111</f>
        <v>19164.531941533322</v>
      </c>
      <c r="F18" s="25">
        <f>'Property 4'!J112</f>
        <v>19164.531941533322</v>
      </c>
      <c r="G18" s="25">
        <f>'Property 4'!J113</f>
        <v>19164.531941533322</v>
      </c>
      <c r="H18" s="25">
        <f>'Property 4'!J114</f>
        <v>19164.531941533322</v>
      </c>
      <c r="I18" s="25">
        <f>'Property 4'!J115</f>
        <v>19164.531941533322</v>
      </c>
      <c r="J18" s="25">
        <f>'Property 4'!J116</f>
        <v>19164.531941533322</v>
      </c>
      <c r="K18" s="25">
        <f>'Property 4'!J117</f>
        <v>19164.531941533322</v>
      </c>
      <c r="L18" s="25">
        <f>'Property 4'!J118</f>
        <v>19164.531941533322</v>
      </c>
      <c r="M18" s="25">
        <f>'Property 4'!J119</f>
        <v>19164.531941533322</v>
      </c>
      <c r="N18" s="25">
        <f>'Property 4'!J120</f>
        <v>19164.531941533322</v>
      </c>
      <c r="O18" s="25">
        <f>'Property 4'!J121</f>
        <v>19164.531941533322</v>
      </c>
      <c r="P18" s="25">
        <f>'Property 4'!J122</f>
        <v>19164.531941533322</v>
      </c>
      <c r="Q18" s="25">
        <f>'Property 4'!J123</f>
        <v>19164.531941533322</v>
      </c>
      <c r="R18" s="25">
        <f>'Property 4'!J124</f>
        <v>19164.531941533322</v>
      </c>
      <c r="S18" s="25">
        <f>'Property 4'!J125</f>
        <v>19164.531941533322</v>
      </c>
      <c r="T18" s="25">
        <f>'Property 4'!J126</f>
        <v>19164.531941533322</v>
      </c>
      <c r="U18" s="25">
        <f>'Property 4'!J127</f>
        <v>19164.531941533322</v>
      </c>
      <c r="V18" s="25">
        <f>'Property 4'!J128</f>
        <v>19164.531941533322</v>
      </c>
      <c r="W18" s="25">
        <f>'Property 4'!J129</f>
        <v>19164.531941533322</v>
      </c>
      <c r="X18" s="25">
        <f>'Property 4'!J130</f>
        <v>19164.531941533322</v>
      </c>
      <c r="Y18" s="25">
        <f>'Property 4'!J131</f>
        <v>19164.531941533322</v>
      </c>
      <c r="Z18" s="25">
        <f>'Property 4'!J132</f>
        <v>19164.531941533322</v>
      </c>
      <c r="AA18" s="25">
        <f>'Property 4'!J133</f>
        <v>19164.531941533322</v>
      </c>
      <c r="AB18" s="25">
        <f>'Property 4'!J134</f>
        <v>19164.531941533322</v>
      </c>
      <c r="AC18" s="25">
        <f>'Property 4'!J135</f>
        <v>19164.531941533322</v>
      </c>
      <c r="AD18" s="25">
        <f>'Property 4'!J136</f>
        <v>19164.531941533322</v>
      </c>
      <c r="AE18" s="25">
        <f>'Property 4'!J137</f>
        <v>19164.531941533322</v>
      </c>
      <c r="AF18" s="25">
        <f>'Property 4'!J138</f>
        <v>19164.531941533322</v>
      </c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</row>
    <row r="19" spans="1:72" ht="12.75" x14ac:dyDescent="0.2">
      <c r="A19" s="8"/>
      <c r="B19" s="8" t="s">
        <v>41</v>
      </c>
      <c r="C19" s="25">
        <f>(H8*12)</f>
        <v>1724.8078747379986</v>
      </c>
      <c r="D19" s="25">
        <f t="shared" ref="D19:AI19" si="0">C19*(1+$H10)</f>
        <v>1793.8001897275187</v>
      </c>
      <c r="E19" s="25">
        <f t="shared" si="0"/>
        <v>1865.5521973166196</v>
      </c>
      <c r="F19" s="25">
        <f t="shared" si="0"/>
        <v>1940.1742852092846</v>
      </c>
      <c r="G19" s="25">
        <f t="shared" si="0"/>
        <v>2017.781256617656</v>
      </c>
      <c r="H19" s="25">
        <f t="shared" si="0"/>
        <v>2098.4925068823622</v>
      </c>
      <c r="I19" s="25">
        <f t="shared" si="0"/>
        <v>2182.4322071576566</v>
      </c>
      <c r="J19" s="25">
        <f t="shared" si="0"/>
        <v>2269.7294954439631</v>
      </c>
      <c r="K19" s="25">
        <f t="shared" si="0"/>
        <v>2360.5186752617215</v>
      </c>
      <c r="L19" s="25">
        <f t="shared" si="0"/>
        <v>2454.9394222721903</v>
      </c>
      <c r="M19" s="25">
        <f t="shared" si="0"/>
        <v>2553.1369991630781</v>
      </c>
      <c r="N19" s="25">
        <f t="shared" si="0"/>
        <v>2655.2624791296012</v>
      </c>
      <c r="O19" s="25">
        <f t="shared" si="0"/>
        <v>2761.4729782947852</v>
      </c>
      <c r="P19" s="25">
        <f t="shared" si="0"/>
        <v>2871.9318974265766</v>
      </c>
      <c r="Q19" s="25">
        <f t="shared" si="0"/>
        <v>2986.8091733236397</v>
      </c>
      <c r="R19" s="25">
        <f t="shared" si="0"/>
        <v>3106.2815402565852</v>
      </c>
      <c r="S19" s="25">
        <f t="shared" si="0"/>
        <v>3230.5328018668488</v>
      </c>
      <c r="T19" s="25">
        <f t="shared" si="0"/>
        <v>3359.754113941523</v>
      </c>
      <c r="U19" s="25">
        <f t="shared" si="0"/>
        <v>3494.1442784991841</v>
      </c>
      <c r="V19" s="25">
        <f t="shared" si="0"/>
        <v>3633.9100496391516</v>
      </c>
      <c r="W19" s="25">
        <f t="shared" si="0"/>
        <v>3779.2664516247178</v>
      </c>
      <c r="X19" s="25">
        <f t="shared" si="0"/>
        <v>3930.4371096897066</v>
      </c>
      <c r="Y19" s="25">
        <f t="shared" si="0"/>
        <v>4087.6545940772949</v>
      </c>
      <c r="Z19" s="25">
        <f t="shared" si="0"/>
        <v>4251.1607778403868</v>
      </c>
      <c r="AA19" s="25">
        <f t="shared" si="0"/>
        <v>4421.2072089540025</v>
      </c>
      <c r="AB19" s="25">
        <f t="shared" si="0"/>
        <v>4598.0554973121625</v>
      </c>
      <c r="AC19" s="25">
        <f t="shared" si="0"/>
        <v>4781.9777172046488</v>
      </c>
      <c r="AD19" s="25">
        <f t="shared" si="0"/>
        <v>4973.256825892835</v>
      </c>
      <c r="AE19" s="25">
        <f t="shared" si="0"/>
        <v>5172.1870989285489</v>
      </c>
      <c r="AF19" s="25">
        <f t="shared" si="0"/>
        <v>5379.0745828856907</v>
      </c>
      <c r="AG19" s="25">
        <f t="shared" si="0"/>
        <v>5594.2375662011182</v>
      </c>
      <c r="AH19" s="25">
        <f t="shared" si="0"/>
        <v>5818.0070688491633</v>
      </c>
      <c r="AI19" s="25">
        <f t="shared" si="0"/>
        <v>6050.72735160313</v>
      </c>
      <c r="AJ19" s="25">
        <f t="shared" ref="AJ19:BT19" si="1">AI19*(1+$H10)</f>
        <v>6292.7564456672553</v>
      </c>
      <c r="AK19" s="25">
        <f t="shared" si="1"/>
        <v>6544.4667034939457</v>
      </c>
      <c r="AL19" s="25">
        <f t="shared" si="1"/>
        <v>6806.2453716337041</v>
      </c>
      <c r="AM19" s="25">
        <f t="shared" si="1"/>
        <v>7078.4951864990526</v>
      </c>
      <c r="AN19" s="25">
        <f t="shared" si="1"/>
        <v>7361.6349939590145</v>
      </c>
      <c r="AO19" s="25">
        <f t="shared" si="1"/>
        <v>7656.1003937173755</v>
      </c>
      <c r="AP19" s="25">
        <f t="shared" si="1"/>
        <v>7962.3444094660708</v>
      </c>
      <c r="AQ19" s="25">
        <f t="shared" si="1"/>
        <v>8280.8381858447137</v>
      </c>
      <c r="AR19" s="25">
        <f t="shared" si="1"/>
        <v>8612.071713278503</v>
      </c>
      <c r="AS19" s="25">
        <f t="shared" si="1"/>
        <v>8956.5545818096434</v>
      </c>
      <c r="AT19" s="25">
        <f t="shared" si="1"/>
        <v>9314.8167650820287</v>
      </c>
      <c r="AU19" s="25">
        <f t="shared" si="1"/>
        <v>9687.4094356853111</v>
      </c>
      <c r="AV19" s="25">
        <f t="shared" si="1"/>
        <v>10074.905813112724</v>
      </c>
      <c r="AW19" s="25">
        <f t="shared" si="1"/>
        <v>10477.902045637233</v>
      </c>
      <c r="AX19" s="25">
        <f t="shared" si="1"/>
        <v>10897.018127462723</v>
      </c>
      <c r="AY19" s="25">
        <f t="shared" si="1"/>
        <v>11332.898852561233</v>
      </c>
      <c r="AZ19" s="25">
        <f t="shared" si="1"/>
        <v>11786.214806663684</v>
      </c>
      <c r="BA19" s="25">
        <f t="shared" si="1"/>
        <v>12257.663398930232</v>
      </c>
      <c r="BB19" s="25">
        <f t="shared" si="1"/>
        <v>12747.969934887442</v>
      </c>
      <c r="BC19" s="25">
        <f t="shared" si="1"/>
        <v>13257.88873228294</v>
      </c>
      <c r="BD19" s="25">
        <f t="shared" si="1"/>
        <v>13788.204281574257</v>
      </c>
      <c r="BE19" s="25">
        <f t="shared" si="1"/>
        <v>14339.732452837228</v>
      </c>
      <c r="BF19" s="25">
        <f t="shared" si="1"/>
        <v>14913.321750950718</v>
      </c>
      <c r="BG19" s="25">
        <f t="shared" si="1"/>
        <v>15509.854620988746</v>
      </c>
      <c r="BH19" s="25">
        <f t="shared" si="1"/>
        <v>16130.248805828296</v>
      </c>
      <c r="BI19" s="25">
        <f t="shared" si="1"/>
        <v>16775.458758061428</v>
      </c>
      <c r="BJ19" s="25">
        <f t="shared" si="1"/>
        <v>17446.477108383886</v>
      </c>
      <c r="BK19" s="25">
        <f t="shared" si="1"/>
        <v>18144.336192719242</v>
      </c>
      <c r="BL19" s="25">
        <f t="shared" si="1"/>
        <v>18870.109640428011</v>
      </c>
      <c r="BM19" s="25">
        <f t="shared" si="1"/>
        <v>19624.914026045131</v>
      </c>
      <c r="BN19" s="25">
        <f t="shared" si="1"/>
        <v>20409.910587086939</v>
      </c>
      <c r="BO19" s="25">
        <f t="shared" si="1"/>
        <v>21226.307010570417</v>
      </c>
      <c r="BP19" s="25">
        <f t="shared" si="1"/>
        <v>22075.359290993234</v>
      </c>
      <c r="BQ19" s="25">
        <f t="shared" si="1"/>
        <v>22958.373662632963</v>
      </c>
      <c r="BR19" s="25">
        <f t="shared" si="1"/>
        <v>23876.708609138281</v>
      </c>
      <c r="BS19" s="25">
        <f t="shared" si="1"/>
        <v>24831.776953503813</v>
      </c>
      <c r="BT19" s="25">
        <f t="shared" si="1"/>
        <v>25825.048031643968</v>
      </c>
    </row>
    <row r="20" spans="1:72" ht="12.75" x14ac:dyDescent="0.2">
      <c r="A20" s="8"/>
      <c r="B20" s="8" t="s">
        <v>42</v>
      </c>
      <c r="C20" s="25">
        <f t="shared" ref="C20:AF20" si="2">C18+C19</f>
        <v>20889.33981627132</v>
      </c>
      <c r="D20" s="25">
        <f t="shared" si="2"/>
        <v>20958.332131260839</v>
      </c>
      <c r="E20" s="25">
        <f t="shared" si="2"/>
        <v>21030.084138849939</v>
      </c>
      <c r="F20" s="25">
        <f t="shared" si="2"/>
        <v>21104.706226742604</v>
      </c>
      <c r="G20" s="25">
        <f t="shared" si="2"/>
        <v>21182.313198150976</v>
      </c>
      <c r="H20" s="25">
        <f t="shared" si="2"/>
        <v>21263.024448415683</v>
      </c>
      <c r="I20" s="25">
        <f t="shared" si="2"/>
        <v>21346.964148690979</v>
      </c>
      <c r="J20" s="25">
        <f t="shared" si="2"/>
        <v>21434.261436977285</v>
      </c>
      <c r="K20" s="25">
        <f t="shared" si="2"/>
        <v>21525.050616795044</v>
      </c>
      <c r="L20" s="25">
        <f t="shared" si="2"/>
        <v>21619.471363805511</v>
      </c>
      <c r="M20" s="25">
        <f t="shared" si="2"/>
        <v>21717.6689406964</v>
      </c>
      <c r="N20" s="25">
        <f t="shared" si="2"/>
        <v>21819.794420662922</v>
      </c>
      <c r="O20" s="25">
        <f t="shared" si="2"/>
        <v>21926.004919828105</v>
      </c>
      <c r="P20" s="25">
        <f t="shared" si="2"/>
        <v>22036.463838959899</v>
      </c>
      <c r="Q20" s="25">
        <f t="shared" si="2"/>
        <v>22151.341114856961</v>
      </c>
      <c r="R20" s="25">
        <f t="shared" si="2"/>
        <v>22270.813481789908</v>
      </c>
      <c r="S20" s="25">
        <f t="shared" si="2"/>
        <v>22395.064743400169</v>
      </c>
      <c r="T20" s="25">
        <f t="shared" si="2"/>
        <v>22524.286055474844</v>
      </c>
      <c r="U20" s="25">
        <f t="shared" si="2"/>
        <v>22658.676220032507</v>
      </c>
      <c r="V20" s="25">
        <f t="shared" si="2"/>
        <v>22798.441991172473</v>
      </c>
      <c r="W20" s="25">
        <f t="shared" si="2"/>
        <v>22943.798393158038</v>
      </c>
      <c r="X20" s="25">
        <f t="shared" si="2"/>
        <v>23094.96905122303</v>
      </c>
      <c r="Y20" s="25">
        <f t="shared" si="2"/>
        <v>23252.186535610617</v>
      </c>
      <c r="Z20" s="25">
        <f t="shared" si="2"/>
        <v>23415.692719373706</v>
      </c>
      <c r="AA20" s="25">
        <f t="shared" si="2"/>
        <v>23585.739150487323</v>
      </c>
      <c r="AB20" s="25">
        <f t="shared" si="2"/>
        <v>23762.587438845483</v>
      </c>
      <c r="AC20" s="25">
        <f t="shared" si="2"/>
        <v>23946.50965873797</v>
      </c>
      <c r="AD20" s="25">
        <f t="shared" si="2"/>
        <v>24137.788767426158</v>
      </c>
      <c r="AE20" s="25">
        <f t="shared" si="2"/>
        <v>24336.71904046187</v>
      </c>
      <c r="AF20" s="25">
        <f t="shared" si="2"/>
        <v>24543.60652441901</v>
      </c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</row>
    <row r="21" spans="1:72" ht="12.75" x14ac:dyDescent="0.2">
      <c r="A21" s="8"/>
      <c r="B21" s="8" t="s">
        <v>43</v>
      </c>
      <c r="C21" s="25">
        <f t="shared" ref="C21:BT21" si="3">(C18+C19)/12</f>
        <v>1740.7783180226099</v>
      </c>
      <c r="D21" s="25">
        <f t="shared" si="3"/>
        <v>1746.5276776050698</v>
      </c>
      <c r="E21" s="25">
        <f t="shared" si="3"/>
        <v>1752.5070115708284</v>
      </c>
      <c r="F21" s="25">
        <f t="shared" si="3"/>
        <v>1758.725518895217</v>
      </c>
      <c r="G21" s="25">
        <f t="shared" si="3"/>
        <v>1765.1927665125813</v>
      </c>
      <c r="H21" s="25">
        <f t="shared" si="3"/>
        <v>1771.9187040346403</v>
      </c>
      <c r="I21" s="25">
        <f t="shared" si="3"/>
        <v>1778.9136790575815</v>
      </c>
      <c r="J21" s="25">
        <f t="shared" si="3"/>
        <v>1786.1884530814405</v>
      </c>
      <c r="K21" s="25">
        <f t="shared" si="3"/>
        <v>1793.7542180662538</v>
      </c>
      <c r="L21" s="25">
        <f t="shared" si="3"/>
        <v>1801.6226136504592</v>
      </c>
      <c r="M21" s="25">
        <f t="shared" si="3"/>
        <v>1809.8057450580334</v>
      </c>
      <c r="N21" s="25">
        <f t="shared" si="3"/>
        <v>1818.3162017219101</v>
      </c>
      <c r="O21" s="25">
        <f t="shared" si="3"/>
        <v>1827.1670766523421</v>
      </c>
      <c r="P21" s="25">
        <f t="shared" si="3"/>
        <v>1836.3719865799915</v>
      </c>
      <c r="Q21" s="25">
        <f t="shared" si="3"/>
        <v>1845.9450929047468</v>
      </c>
      <c r="R21" s="25">
        <f t="shared" si="3"/>
        <v>1855.9011234824923</v>
      </c>
      <c r="S21" s="25">
        <f t="shared" si="3"/>
        <v>1866.2553952833475</v>
      </c>
      <c r="T21" s="25">
        <f t="shared" si="3"/>
        <v>1877.023837956237</v>
      </c>
      <c r="U21" s="25">
        <f t="shared" si="3"/>
        <v>1888.2230183360423</v>
      </c>
      <c r="V21" s="25">
        <f t="shared" si="3"/>
        <v>1899.8701659310393</v>
      </c>
      <c r="W21" s="25">
        <f t="shared" si="3"/>
        <v>1911.9831994298365</v>
      </c>
      <c r="X21" s="25">
        <f t="shared" si="3"/>
        <v>1924.5807542685859</v>
      </c>
      <c r="Y21" s="25">
        <f t="shared" si="3"/>
        <v>1937.6822113008848</v>
      </c>
      <c r="Z21" s="25">
        <f t="shared" si="3"/>
        <v>1951.3077266144755</v>
      </c>
      <c r="AA21" s="25">
        <f t="shared" si="3"/>
        <v>1965.4782625406103</v>
      </c>
      <c r="AB21" s="25">
        <f t="shared" si="3"/>
        <v>1980.2156199037902</v>
      </c>
      <c r="AC21" s="25">
        <f t="shared" si="3"/>
        <v>1995.5424715614975</v>
      </c>
      <c r="AD21" s="25">
        <f t="shared" si="3"/>
        <v>2011.4823972855131</v>
      </c>
      <c r="AE21" s="25">
        <f t="shared" si="3"/>
        <v>2028.0599200384893</v>
      </c>
      <c r="AF21" s="25">
        <f t="shared" si="3"/>
        <v>2045.3005437015843</v>
      </c>
      <c r="AG21" s="25">
        <f t="shared" si="3"/>
        <v>466.18646385009316</v>
      </c>
      <c r="AH21" s="25">
        <f t="shared" si="3"/>
        <v>484.83392240409694</v>
      </c>
      <c r="AI21" s="25">
        <f t="shared" si="3"/>
        <v>504.22727930026082</v>
      </c>
      <c r="AJ21" s="25">
        <f t="shared" si="3"/>
        <v>524.39637047227131</v>
      </c>
      <c r="AK21" s="25">
        <f t="shared" si="3"/>
        <v>545.37222529116218</v>
      </c>
      <c r="AL21" s="25">
        <f t="shared" si="3"/>
        <v>567.18711430280871</v>
      </c>
      <c r="AM21" s="25">
        <f t="shared" si="3"/>
        <v>589.87459887492105</v>
      </c>
      <c r="AN21" s="25">
        <f t="shared" si="3"/>
        <v>613.46958282991784</v>
      </c>
      <c r="AO21" s="25">
        <f t="shared" si="3"/>
        <v>638.00836614311459</v>
      </c>
      <c r="AP21" s="25">
        <f t="shared" si="3"/>
        <v>663.52870078883927</v>
      </c>
      <c r="AQ21" s="25">
        <f t="shared" si="3"/>
        <v>690.06984882039285</v>
      </c>
      <c r="AR21" s="25">
        <f t="shared" si="3"/>
        <v>717.67264277320862</v>
      </c>
      <c r="AS21" s="25">
        <f t="shared" si="3"/>
        <v>746.37954848413699</v>
      </c>
      <c r="AT21" s="25">
        <f t="shared" si="3"/>
        <v>776.23473042350236</v>
      </c>
      <c r="AU21" s="25">
        <f t="shared" si="3"/>
        <v>807.28411964044255</v>
      </c>
      <c r="AV21" s="25">
        <f t="shared" si="3"/>
        <v>839.57548442606037</v>
      </c>
      <c r="AW21" s="25">
        <f t="shared" si="3"/>
        <v>873.15850380310269</v>
      </c>
      <c r="AX21" s="25">
        <f t="shared" si="3"/>
        <v>908.08484395522692</v>
      </c>
      <c r="AY21" s="25">
        <f t="shared" si="3"/>
        <v>944.40823771343605</v>
      </c>
      <c r="AZ21" s="25">
        <f t="shared" si="3"/>
        <v>982.18456722197368</v>
      </c>
      <c r="BA21" s="25">
        <f t="shared" si="3"/>
        <v>1021.4719499108527</v>
      </c>
      <c r="BB21" s="25">
        <f t="shared" si="3"/>
        <v>1062.3308279072869</v>
      </c>
      <c r="BC21" s="25">
        <f t="shared" si="3"/>
        <v>1104.8240610235782</v>
      </c>
      <c r="BD21" s="25">
        <f t="shared" si="3"/>
        <v>1149.0170234645213</v>
      </c>
      <c r="BE21" s="25">
        <f t="shared" si="3"/>
        <v>1194.9777044031023</v>
      </c>
      <c r="BF21" s="25">
        <f t="shared" si="3"/>
        <v>1242.7768125792265</v>
      </c>
      <c r="BG21" s="25">
        <f t="shared" si="3"/>
        <v>1292.4878850823955</v>
      </c>
      <c r="BH21" s="25">
        <f t="shared" si="3"/>
        <v>1344.1874004856913</v>
      </c>
      <c r="BI21" s="25">
        <f t="shared" si="3"/>
        <v>1397.954896505119</v>
      </c>
      <c r="BJ21" s="25">
        <f t="shared" si="3"/>
        <v>1453.8730923653238</v>
      </c>
      <c r="BK21" s="25">
        <f t="shared" si="3"/>
        <v>1512.0280160599368</v>
      </c>
      <c r="BL21" s="25">
        <f t="shared" si="3"/>
        <v>1572.5091367023342</v>
      </c>
      <c r="BM21" s="25">
        <f t="shared" si="3"/>
        <v>1635.4095021704277</v>
      </c>
      <c r="BN21" s="25">
        <f t="shared" si="3"/>
        <v>1700.825882257245</v>
      </c>
      <c r="BO21" s="25">
        <f t="shared" si="3"/>
        <v>1768.8589175475347</v>
      </c>
      <c r="BP21" s="25">
        <f t="shared" si="3"/>
        <v>1839.6132742494362</v>
      </c>
      <c r="BQ21" s="25">
        <f t="shared" si="3"/>
        <v>1913.1978052194136</v>
      </c>
      <c r="BR21" s="25">
        <f t="shared" si="3"/>
        <v>1989.7257174281901</v>
      </c>
      <c r="BS21" s="25">
        <f t="shared" si="3"/>
        <v>2069.3147461253179</v>
      </c>
      <c r="BT21" s="25">
        <f t="shared" si="3"/>
        <v>2152.0873359703305</v>
      </c>
    </row>
    <row r="22" spans="1:72" ht="12.75" x14ac:dyDescent="0.2">
      <c r="A22" s="8"/>
      <c r="B22" s="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</row>
    <row r="23" spans="1:72" ht="15.75" customHeight="1" x14ac:dyDescent="0.2">
      <c r="A23" s="8"/>
      <c r="B23" s="8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</row>
    <row r="24" spans="1:72" ht="15.75" customHeight="1" x14ac:dyDescent="0.2">
      <c r="A24" s="19"/>
      <c r="B24" s="21" t="s">
        <v>44</v>
      </c>
      <c r="C24" s="99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</row>
    <row r="25" spans="1:72" ht="15.75" customHeight="1" x14ac:dyDescent="0.2">
      <c r="A25" s="8"/>
      <c r="B25" s="8" t="s">
        <v>45</v>
      </c>
      <c r="C25" s="25">
        <f>J4</f>
        <v>2200</v>
      </c>
      <c r="D25" s="25">
        <f t="shared" ref="D25:AI25" si="4">C25*(1+$J5)</f>
        <v>2288</v>
      </c>
      <c r="E25" s="25">
        <f t="shared" si="4"/>
        <v>2379.52</v>
      </c>
      <c r="F25" s="25">
        <f t="shared" si="4"/>
        <v>2474.7008000000001</v>
      </c>
      <c r="G25" s="25">
        <f t="shared" si="4"/>
        <v>2573.6888320000003</v>
      </c>
      <c r="H25" s="25">
        <f t="shared" si="4"/>
        <v>2676.6363852800005</v>
      </c>
      <c r="I25" s="25">
        <f t="shared" si="4"/>
        <v>2783.7018406912007</v>
      </c>
      <c r="J25" s="25">
        <f t="shared" si="4"/>
        <v>2895.049914318849</v>
      </c>
      <c r="K25" s="25">
        <f t="shared" si="4"/>
        <v>3010.851910891603</v>
      </c>
      <c r="L25" s="25">
        <f t="shared" si="4"/>
        <v>3131.2859873272673</v>
      </c>
      <c r="M25" s="25">
        <f t="shared" si="4"/>
        <v>3256.5374268203582</v>
      </c>
      <c r="N25" s="25">
        <f t="shared" si="4"/>
        <v>3386.7989238931727</v>
      </c>
      <c r="O25" s="25">
        <f t="shared" si="4"/>
        <v>3522.2708808488997</v>
      </c>
      <c r="P25" s="25">
        <f t="shared" si="4"/>
        <v>3663.1617160828559</v>
      </c>
      <c r="Q25" s="25">
        <f t="shared" si="4"/>
        <v>3809.6881847261702</v>
      </c>
      <c r="R25" s="25">
        <f t="shared" si="4"/>
        <v>3962.0757121152174</v>
      </c>
      <c r="S25" s="25">
        <f t="shared" si="4"/>
        <v>4120.5587405998258</v>
      </c>
      <c r="T25" s="25">
        <f t="shared" si="4"/>
        <v>4285.3810902238192</v>
      </c>
      <c r="U25" s="25">
        <f t="shared" si="4"/>
        <v>4456.7963338327718</v>
      </c>
      <c r="V25" s="25">
        <f t="shared" si="4"/>
        <v>4635.0681871860825</v>
      </c>
      <c r="W25" s="25">
        <f t="shared" si="4"/>
        <v>4820.4709146735258</v>
      </c>
      <c r="X25" s="25">
        <f t="shared" si="4"/>
        <v>5013.2897512604668</v>
      </c>
      <c r="Y25" s="25">
        <f t="shared" si="4"/>
        <v>5213.8213413108861</v>
      </c>
      <c r="Z25" s="25">
        <f t="shared" si="4"/>
        <v>5422.3741949633213</v>
      </c>
      <c r="AA25" s="25">
        <f t="shared" si="4"/>
        <v>5639.2691627618542</v>
      </c>
      <c r="AB25" s="25">
        <f t="shared" si="4"/>
        <v>5864.8399292723288</v>
      </c>
      <c r="AC25" s="25">
        <f t="shared" si="4"/>
        <v>6099.433526443222</v>
      </c>
      <c r="AD25" s="25">
        <f t="shared" si="4"/>
        <v>6343.4108675009511</v>
      </c>
      <c r="AE25" s="25">
        <f t="shared" si="4"/>
        <v>6597.1473022009895</v>
      </c>
      <c r="AF25" s="25">
        <f t="shared" si="4"/>
        <v>6861.0331942890298</v>
      </c>
      <c r="AG25" s="25">
        <f t="shared" si="4"/>
        <v>7135.474522060591</v>
      </c>
      <c r="AH25" s="25">
        <f t="shared" si="4"/>
        <v>7420.8935029430149</v>
      </c>
      <c r="AI25" s="25">
        <f t="shared" si="4"/>
        <v>7717.7292430607358</v>
      </c>
      <c r="AJ25" s="25">
        <f t="shared" ref="AJ25:BT25" si="5">AI25*(1+$J5)</f>
        <v>8026.4384127831654</v>
      </c>
      <c r="AK25" s="25">
        <f t="shared" si="5"/>
        <v>8347.4959492944927</v>
      </c>
      <c r="AL25" s="25">
        <f t="shared" si="5"/>
        <v>8681.3957872662722</v>
      </c>
      <c r="AM25" s="25">
        <f t="shared" si="5"/>
        <v>9028.6516187569232</v>
      </c>
      <c r="AN25" s="25">
        <f t="shared" si="5"/>
        <v>9389.7976835072004</v>
      </c>
      <c r="AO25" s="25">
        <f t="shared" si="5"/>
        <v>9765.3895908474897</v>
      </c>
      <c r="AP25" s="25">
        <f t="shared" si="5"/>
        <v>10156.00517448139</v>
      </c>
      <c r="AQ25" s="25">
        <f t="shared" si="5"/>
        <v>10562.245381460645</v>
      </c>
      <c r="AR25" s="25">
        <f t="shared" si="5"/>
        <v>10984.735196719072</v>
      </c>
      <c r="AS25" s="25">
        <f t="shared" si="5"/>
        <v>11424.124604587834</v>
      </c>
      <c r="AT25" s="25">
        <f t="shared" si="5"/>
        <v>11881.089588771349</v>
      </c>
      <c r="AU25" s="25">
        <f t="shared" si="5"/>
        <v>12356.333172322204</v>
      </c>
      <c r="AV25" s="25">
        <f t="shared" si="5"/>
        <v>12850.586499215093</v>
      </c>
      <c r="AW25" s="25">
        <f t="shared" si="5"/>
        <v>13364.609959183697</v>
      </c>
      <c r="AX25" s="25">
        <f t="shared" si="5"/>
        <v>13899.194357551045</v>
      </c>
      <c r="AY25" s="25">
        <f t="shared" si="5"/>
        <v>14455.162131853087</v>
      </c>
      <c r="AZ25" s="25">
        <f t="shared" si="5"/>
        <v>15033.368617127211</v>
      </c>
      <c r="BA25" s="25">
        <f t="shared" si="5"/>
        <v>15634.7033618123</v>
      </c>
      <c r="BB25" s="25">
        <f t="shared" si="5"/>
        <v>16260.091496284793</v>
      </c>
      <c r="BC25" s="25">
        <f t="shared" si="5"/>
        <v>16910.495156136185</v>
      </c>
      <c r="BD25" s="25">
        <f t="shared" si="5"/>
        <v>17586.914962381634</v>
      </c>
      <c r="BE25" s="25">
        <f t="shared" si="5"/>
        <v>18290.391560876898</v>
      </c>
      <c r="BF25" s="25">
        <f t="shared" si="5"/>
        <v>19022.007223311975</v>
      </c>
      <c r="BG25" s="25">
        <f t="shared" si="5"/>
        <v>19782.887512244455</v>
      </c>
      <c r="BH25" s="25">
        <f t="shared" si="5"/>
        <v>20574.203012734233</v>
      </c>
      <c r="BI25" s="25">
        <f t="shared" si="5"/>
        <v>21397.171133243603</v>
      </c>
      <c r="BJ25" s="25">
        <f t="shared" si="5"/>
        <v>22253.057978573346</v>
      </c>
      <c r="BK25" s="25">
        <f t="shared" si="5"/>
        <v>23143.180297716281</v>
      </c>
      <c r="BL25" s="25">
        <f t="shared" si="5"/>
        <v>24068.907509624933</v>
      </c>
      <c r="BM25" s="25">
        <f t="shared" si="5"/>
        <v>25031.66381000993</v>
      </c>
      <c r="BN25" s="25">
        <f t="shared" si="5"/>
        <v>26032.930362410327</v>
      </c>
      <c r="BO25" s="25">
        <f t="shared" si="5"/>
        <v>27074.247576906742</v>
      </c>
      <c r="BP25" s="25">
        <f t="shared" si="5"/>
        <v>28157.217479983014</v>
      </c>
      <c r="BQ25" s="25">
        <f t="shared" si="5"/>
        <v>29283.506179182335</v>
      </c>
      <c r="BR25" s="25">
        <f t="shared" si="5"/>
        <v>30454.846426349632</v>
      </c>
      <c r="BS25" s="25">
        <f t="shared" si="5"/>
        <v>31673.040283403618</v>
      </c>
      <c r="BT25" s="25">
        <f t="shared" si="5"/>
        <v>32939.961894739761</v>
      </c>
    </row>
    <row r="26" spans="1:72" ht="15.75" customHeight="1" x14ac:dyDescent="0.2">
      <c r="A26" s="8"/>
      <c r="B26" s="8" t="s">
        <v>42</v>
      </c>
      <c r="C26" s="25">
        <f t="shared" ref="C26:BT26" si="6">C21</f>
        <v>1740.7783180226099</v>
      </c>
      <c r="D26" s="25">
        <f t="shared" si="6"/>
        <v>1746.5276776050698</v>
      </c>
      <c r="E26" s="25">
        <f t="shared" si="6"/>
        <v>1752.5070115708284</v>
      </c>
      <c r="F26" s="25">
        <f t="shared" si="6"/>
        <v>1758.725518895217</v>
      </c>
      <c r="G26" s="25">
        <f t="shared" si="6"/>
        <v>1765.1927665125813</v>
      </c>
      <c r="H26" s="25">
        <f t="shared" si="6"/>
        <v>1771.9187040346403</v>
      </c>
      <c r="I26" s="25">
        <f t="shared" si="6"/>
        <v>1778.9136790575815</v>
      </c>
      <c r="J26" s="25">
        <f t="shared" si="6"/>
        <v>1786.1884530814405</v>
      </c>
      <c r="K26" s="25">
        <f t="shared" si="6"/>
        <v>1793.7542180662538</v>
      </c>
      <c r="L26" s="25">
        <f t="shared" si="6"/>
        <v>1801.6226136504592</v>
      </c>
      <c r="M26" s="25">
        <f t="shared" si="6"/>
        <v>1809.8057450580334</v>
      </c>
      <c r="N26" s="25">
        <f t="shared" si="6"/>
        <v>1818.3162017219101</v>
      </c>
      <c r="O26" s="25">
        <f t="shared" si="6"/>
        <v>1827.1670766523421</v>
      </c>
      <c r="P26" s="25">
        <f t="shared" si="6"/>
        <v>1836.3719865799915</v>
      </c>
      <c r="Q26" s="25">
        <f t="shared" si="6"/>
        <v>1845.9450929047468</v>
      </c>
      <c r="R26" s="25">
        <f t="shared" si="6"/>
        <v>1855.9011234824923</v>
      </c>
      <c r="S26" s="25">
        <f t="shared" si="6"/>
        <v>1866.2553952833475</v>
      </c>
      <c r="T26" s="25">
        <f t="shared" si="6"/>
        <v>1877.023837956237</v>
      </c>
      <c r="U26" s="25">
        <f t="shared" si="6"/>
        <v>1888.2230183360423</v>
      </c>
      <c r="V26" s="25">
        <f t="shared" si="6"/>
        <v>1899.8701659310393</v>
      </c>
      <c r="W26" s="25">
        <f t="shared" si="6"/>
        <v>1911.9831994298365</v>
      </c>
      <c r="X26" s="25">
        <f t="shared" si="6"/>
        <v>1924.5807542685859</v>
      </c>
      <c r="Y26" s="25">
        <f t="shared" si="6"/>
        <v>1937.6822113008848</v>
      </c>
      <c r="Z26" s="25">
        <f t="shared" si="6"/>
        <v>1951.3077266144755</v>
      </c>
      <c r="AA26" s="25">
        <f t="shared" si="6"/>
        <v>1965.4782625406103</v>
      </c>
      <c r="AB26" s="25">
        <f t="shared" si="6"/>
        <v>1980.2156199037902</v>
      </c>
      <c r="AC26" s="25">
        <f t="shared" si="6"/>
        <v>1995.5424715614975</v>
      </c>
      <c r="AD26" s="25">
        <f t="shared" si="6"/>
        <v>2011.4823972855131</v>
      </c>
      <c r="AE26" s="25">
        <f t="shared" si="6"/>
        <v>2028.0599200384893</v>
      </c>
      <c r="AF26" s="25">
        <f t="shared" si="6"/>
        <v>2045.3005437015843</v>
      </c>
      <c r="AG26" s="25">
        <f t="shared" si="6"/>
        <v>466.18646385009316</v>
      </c>
      <c r="AH26" s="25">
        <f t="shared" si="6"/>
        <v>484.83392240409694</v>
      </c>
      <c r="AI26" s="25">
        <f t="shared" si="6"/>
        <v>504.22727930026082</v>
      </c>
      <c r="AJ26" s="25">
        <f t="shared" si="6"/>
        <v>524.39637047227131</v>
      </c>
      <c r="AK26" s="25">
        <f t="shared" si="6"/>
        <v>545.37222529116218</v>
      </c>
      <c r="AL26" s="25">
        <f t="shared" si="6"/>
        <v>567.18711430280871</v>
      </c>
      <c r="AM26" s="25">
        <f t="shared" si="6"/>
        <v>589.87459887492105</v>
      </c>
      <c r="AN26" s="25">
        <f t="shared" si="6"/>
        <v>613.46958282991784</v>
      </c>
      <c r="AO26" s="25">
        <f t="shared" si="6"/>
        <v>638.00836614311459</v>
      </c>
      <c r="AP26" s="25">
        <f t="shared" si="6"/>
        <v>663.52870078883927</v>
      </c>
      <c r="AQ26" s="25">
        <f t="shared" si="6"/>
        <v>690.06984882039285</v>
      </c>
      <c r="AR26" s="25">
        <f t="shared" si="6"/>
        <v>717.67264277320862</v>
      </c>
      <c r="AS26" s="25">
        <f t="shared" si="6"/>
        <v>746.37954848413699</v>
      </c>
      <c r="AT26" s="25">
        <f t="shared" si="6"/>
        <v>776.23473042350236</v>
      </c>
      <c r="AU26" s="25">
        <f t="shared" si="6"/>
        <v>807.28411964044255</v>
      </c>
      <c r="AV26" s="25">
        <f t="shared" si="6"/>
        <v>839.57548442606037</v>
      </c>
      <c r="AW26" s="25">
        <f t="shared" si="6"/>
        <v>873.15850380310269</v>
      </c>
      <c r="AX26" s="25">
        <f t="shared" si="6"/>
        <v>908.08484395522692</v>
      </c>
      <c r="AY26" s="25">
        <f t="shared" si="6"/>
        <v>944.40823771343605</v>
      </c>
      <c r="AZ26" s="25">
        <f t="shared" si="6"/>
        <v>982.18456722197368</v>
      </c>
      <c r="BA26" s="25">
        <f t="shared" si="6"/>
        <v>1021.4719499108527</v>
      </c>
      <c r="BB26" s="25">
        <f t="shared" si="6"/>
        <v>1062.3308279072869</v>
      </c>
      <c r="BC26" s="25">
        <f t="shared" si="6"/>
        <v>1104.8240610235782</v>
      </c>
      <c r="BD26" s="25">
        <f t="shared" si="6"/>
        <v>1149.0170234645213</v>
      </c>
      <c r="BE26" s="25">
        <f t="shared" si="6"/>
        <v>1194.9777044031023</v>
      </c>
      <c r="BF26" s="25">
        <f t="shared" si="6"/>
        <v>1242.7768125792265</v>
      </c>
      <c r="BG26" s="25">
        <f t="shared" si="6"/>
        <v>1292.4878850823955</v>
      </c>
      <c r="BH26" s="25">
        <f t="shared" si="6"/>
        <v>1344.1874004856913</v>
      </c>
      <c r="BI26" s="25">
        <f t="shared" si="6"/>
        <v>1397.954896505119</v>
      </c>
      <c r="BJ26" s="25">
        <f t="shared" si="6"/>
        <v>1453.8730923653238</v>
      </c>
      <c r="BK26" s="25">
        <f t="shared" si="6"/>
        <v>1512.0280160599368</v>
      </c>
      <c r="BL26" s="25">
        <f t="shared" si="6"/>
        <v>1572.5091367023342</v>
      </c>
      <c r="BM26" s="25">
        <f t="shared" si="6"/>
        <v>1635.4095021704277</v>
      </c>
      <c r="BN26" s="25">
        <f t="shared" si="6"/>
        <v>1700.825882257245</v>
      </c>
      <c r="BO26" s="25">
        <f t="shared" si="6"/>
        <v>1768.8589175475347</v>
      </c>
      <c r="BP26" s="25">
        <f t="shared" si="6"/>
        <v>1839.6132742494362</v>
      </c>
      <c r="BQ26" s="25">
        <f t="shared" si="6"/>
        <v>1913.1978052194136</v>
      </c>
      <c r="BR26" s="25">
        <f t="shared" si="6"/>
        <v>1989.7257174281901</v>
      </c>
      <c r="BS26" s="25">
        <f t="shared" si="6"/>
        <v>2069.3147461253179</v>
      </c>
      <c r="BT26" s="25">
        <f t="shared" si="6"/>
        <v>2152.0873359703305</v>
      </c>
    </row>
    <row r="27" spans="1:72" ht="15.75" customHeight="1" x14ac:dyDescent="0.2">
      <c r="A27" s="8"/>
      <c r="B27" s="8" t="s">
        <v>20</v>
      </c>
      <c r="C27" s="25">
        <f>J4*J6</f>
        <v>286</v>
      </c>
      <c r="D27" s="25">
        <f t="shared" ref="D27:AI27" si="7">C27*(1+$J$7)</f>
        <v>297.44</v>
      </c>
      <c r="E27" s="25">
        <f t="shared" si="7"/>
        <v>309.33760000000001</v>
      </c>
      <c r="F27" s="25">
        <f t="shared" si="7"/>
        <v>321.71110400000003</v>
      </c>
      <c r="G27" s="25">
        <f t="shared" si="7"/>
        <v>334.57954816000006</v>
      </c>
      <c r="H27" s="25">
        <f t="shared" si="7"/>
        <v>347.96273008640009</v>
      </c>
      <c r="I27" s="25">
        <f t="shared" si="7"/>
        <v>361.88123928985613</v>
      </c>
      <c r="J27" s="25">
        <f t="shared" si="7"/>
        <v>376.35648886145037</v>
      </c>
      <c r="K27" s="25">
        <f t="shared" si="7"/>
        <v>391.41074841590842</v>
      </c>
      <c r="L27" s="25">
        <f t="shared" si="7"/>
        <v>407.06717835254477</v>
      </c>
      <c r="M27" s="25">
        <f t="shared" si="7"/>
        <v>423.34986548664659</v>
      </c>
      <c r="N27" s="25">
        <f t="shared" si="7"/>
        <v>440.28386010611246</v>
      </c>
      <c r="O27" s="25">
        <f t="shared" si="7"/>
        <v>457.89521451035699</v>
      </c>
      <c r="P27" s="25">
        <f t="shared" si="7"/>
        <v>476.21102309077128</v>
      </c>
      <c r="Q27" s="25">
        <f t="shared" si="7"/>
        <v>495.25946401440217</v>
      </c>
      <c r="R27" s="25">
        <f t="shared" si="7"/>
        <v>515.06984257497822</v>
      </c>
      <c r="S27" s="25">
        <f t="shared" si="7"/>
        <v>535.6726362779774</v>
      </c>
      <c r="T27" s="25">
        <f t="shared" si="7"/>
        <v>557.09954172909647</v>
      </c>
      <c r="U27" s="25">
        <f t="shared" si="7"/>
        <v>579.38352339826031</v>
      </c>
      <c r="V27" s="25">
        <f t="shared" si="7"/>
        <v>602.55886433419073</v>
      </c>
      <c r="W27" s="25">
        <f t="shared" si="7"/>
        <v>626.66121890755835</v>
      </c>
      <c r="X27" s="25">
        <f t="shared" si="7"/>
        <v>651.72766766386076</v>
      </c>
      <c r="Y27" s="25">
        <f t="shared" si="7"/>
        <v>677.79677437041516</v>
      </c>
      <c r="Z27" s="25">
        <f t="shared" si="7"/>
        <v>704.90864534523178</v>
      </c>
      <c r="AA27" s="25">
        <f t="shared" si="7"/>
        <v>733.10499115904111</v>
      </c>
      <c r="AB27" s="25">
        <f t="shared" si="7"/>
        <v>762.42919080540275</v>
      </c>
      <c r="AC27" s="25">
        <f t="shared" si="7"/>
        <v>792.92635843761889</v>
      </c>
      <c r="AD27" s="25">
        <f t="shared" si="7"/>
        <v>824.64341277512369</v>
      </c>
      <c r="AE27" s="25">
        <f t="shared" si="7"/>
        <v>857.62914928612872</v>
      </c>
      <c r="AF27" s="25">
        <f t="shared" si="7"/>
        <v>891.93431525757387</v>
      </c>
      <c r="AG27" s="25">
        <f t="shared" si="7"/>
        <v>927.61168786787687</v>
      </c>
      <c r="AH27" s="25">
        <f t="shared" si="7"/>
        <v>964.71615538259198</v>
      </c>
      <c r="AI27" s="25">
        <f t="shared" si="7"/>
        <v>1003.3048015978957</v>
      </c>
      <c r="AJ27" s="25">
        <f t="shared" ref="AJ27:BT27" si="8">AI27*(1+$J$7)</f>
        <v>1043.4369936618116</v>
      </c>
      <c r="AK27" s="25">
        <f t="shared" si="8"/>
        <v>1085.174473408284</v>
      </c>
      <c r="AL27" s="25">
        <f t="shared" si="8"/>
        <v>1128.5814523446154</v>
      </c>
      <c r="AM27" s="25">
        <f t="shared" si="8"/>
        <v>1173.7247104384001</v>
      </c>
      <c r="AN27" s="25">
        <f t="shared" si="8"/>
        <v>1220.6736988559362</v>
      </c>
      <c r="AO27" s="25">
        <f t="shared" si="8"/>
        <v>1269.5006468101737</v>
      </c>
      <c r="AP27" s="25">
        <f t="shared" si="8"/>
        <v>1320.2806726825806</v>
      </c>
      <c r="AQ27" s="25">
        <f t="shared" si="8"/>
        <v>1373.091899589884</v>
      </c>
      <c r="AR27" s="25">
        <f t="shared" si="8"/>
        <v>1428.0155755734793</v>
      </c>
      <c r="AS27" s="25">
        <f t="shared" si="8"/>
        <v>1485.1361985964186</v>
      </c>
      <c r="AT27" s="25">
        <f t="shared" si="8"/>
        <v>1544.5416465402755</v>
      </c>
      <c r="AU27" s="25">
        <f t="shared" si="8"/>
        <v>1606.3233124018866</v>
      </c>
      <c r="AV27" s="25">
        <f t="shared" si="8"/>
        <v>1670.5762448979622</v>
      </c>
      <c r="AW27" s="25">
        <f t="shared" si="8"/>
        <v>1737.3992946938806</v>
      </c>
      <c r="AX27" s="25">
        <f t="shared" si="8"/>
        <v>1806.8952664816359</v>
      </c>
      <c r="AY27" s="25">
        <f t="shared" si="8"/>
        <v>1879.1710771409014</v>
      </c>
      <c r="AZ27" s="25">
        <f t="shared" si="8"/>
        <v>1954.3379202265376</v>
      </c>
      <c r="BA27" s="25">
        <f t="shared" si="8"/>
        <v>2032.5114370355991</v>
      </c>
      <c r="BB27" s="25">
        <f t="shared" si="8"/>
        <v>2113.8118945170231</v>
      </c>
      <c r="BC27" s="25">
        <f t="shared" si="8"/>
        <v>2198.3643702977042</v>
      </c>
      <c r="BD27" s="25">
        <f t="shared" si="8"/>
        <v>2286.2989451096123</v>
      </c>
      <c r="BE27" s="25">
        <f t="shared" si="8"/>
        <v>2377.7509029139969</v>
      </c>
      <c r="BF27" s="25">
        <f t="shared" si="8"/>
        <v>2472.8609390305569</v>
      </c>
      <c r="BG27" s="25">
        <f t="shared" si="8"/>
        <v>2571.7753765917791</v>
      </c>
      <c r="BH27" s="25">
        <f t="shared" si="8"/>
        <v>2674.6463916554503</v>
      </c>
      <c r="BI27" s="25">
        <f t="shared" si="8"/>
        <v>2781.6322473216683</v>
      </c>
      <c r="BJ27" s="25">
        <f t="shared" si="8"/>
        <v>2892.8975372145351</v>
      </c>
      <c r="BK27" s="25">
        <f t="shared" si="8"/>
        <v>3008.6134387031166</v>
      </c>
      <c r="BL27" s="25">
        <f t="shared" si="8"/>
        <v>3128.9579762512412</v>
      </c>
      <c r="BM27" s="25">
        <f t="shared" si="8"/>
        <v>3254.1162953012908</v>
      </c>
      <c r="BN27" s="25">
        <f t="shared" si="8"/>
        <v>3384.2809471133428</v>
      </c>
      <c r="BO27" s="25">
        <f t="shared" si="8"/>
        <v>3519.6521849978767</v>
      </c>
      <c r="BP27" s="25">
        <f t="shared" si="8"/>
        <v>3660.4382723977919</v>
      </c>
      <c r="BQ27" s="25">
        <f t="shared" si="8"/>
        <v>3806.855803293704</v>
      </c>
      <c r="BR27" s="25">
        <f t="shared" si="8"/>
        <v>3959.1300354254522</v>
      </c>
      <c r="BS27" s="25">
        <f t="shared" si="8"/>
        <v>4117.4952368424701</v>
      </c>
      <c r="BT27" s="25">
        <f t="shared" si="8"/>
        <v>4282.1950463161693</v>
      </c>
    </row>
    <row r="28" spans="1:72" ht="15.75" customHeight="1" x14ac:dyDescent="0.2">
      <c r="A28" s="8"/>
      <c r="B28" s="8" t="s">
        <v>27</v>
      </c>
      <c r="C28" s="25">
        <f>J8*J4</f>
        <v>110</v>
      </c>
      <c r="D28" s="25">
        <f t="shared" ref="D28:AI28" si="9">C28*(1+$J$7)</f>
        <v>114.4</v>
      </c>
      <c r="E28" s="25">
        <f t="shared" si="9"/>
        <v>118.97600000000001</v>
      </c>
      <c r="F28" s="25">
        <f t="shared" si="9"/>
        <v>123.73504000000001</v>
      </c>
      <c r="G28" s="25">
        <f t="shared" si="9"/>
        <v>128.68444160000001</v>
      </c>
      <c r="H28" s="25">
        <f t="shared" si="9"/>
        <v>133.83181926400002</v>
      </c>
      <c r="I28" s="25">
        <f t="shared" si="9"/>
        <v>139.18509203456003</v>
      </c>
      <c r="J28" s="25">
        <f t="shared" si="9"/>
        <v>144.75249571594244</v>
      </c>
      <c r="K28" s="25">
        <f t="shared" si="9"/>
        <v>150.54259554458014</v>
      </c>
      <c r="L28" s="25">
        <f t="shared" si="9"/>
        <v>156.56429936636334</v>
      </c>
      <c r="M28" s="25">
        <f t="shared" si="9"/>
        <v>162.82687134101789</v>
      </c>
      <c r="N28" s="25">
        <f t="shared" si="9"/>
        <v>169.33994619465861</v>
      </c>
      <c r="O28" s="25">
        <f t="shared" si="9"/>
        <v>176.11354404244497</v>
      </c>
      <c r="P28" s="25">
        <f t="shared" si="9"/>
        <v>183.15808580414279</v>
      </c>
      <c r="Q28" s="25">
        <f t="shared" si="9"/>
        <v>190.48440923630849</v>
      </c>
      <c r="R28" s="25">
        <f t="shared" si="9"/>
        <v>198.10378560576083</v>
      </c>
      <c r="S28" s="25">
        <f t="shared" si="9"/>
        <v>206.02793702999128</v>
      </c>
      <c r="T28" s="25">
        <f t="shared" si="9"/>
        <v>214.26905451119094</v>
      </c>
      <c r="U28" s="25">
        <f t="shared" si="9"/>
        <v>222.83981669163859</v>
      </c>
      <c r="V28" s="25">
        <f t="shared" si="9"/>
        <v>231.75340935930413</v>
      </c>
      <c r="W28" s="25">
        <f t="shared" si="9"/>
        <v>241.02354573367631</v>
      </c>
      <c r="X28" s="25">
        <f t="shared" si="9"/>
        <v>250.66448756302339</v>
      </c>
      <c r="Y28" s="25">
        <f t="shared" si="9"/>
        <v>260.6910670655443</v>
      </c>
      <c r="Z28" s="25">
        <f t="shared" si="9"/>
        <v>271.11870974816611</v>
      </c>
      <c r="AA28" s="25">
        <f t="shared" si="9"/>
        <v>281.96345813809279</v>
      </c>
      <c r="AB28" s="25">
        <f t="shared" si="9"/>
        <v>293.24199646361649</v>
      </c>
      <c r="AC28" s="25">
        <f t="shared" si="9"/>
        <v>304.97167632216116</v>
      </c>
      <c r="AD28" s="25">
        <f t="shared" si="9"/>
        <v>317.1705433750476</v>
      </c>
      <c r="AE28" s="25">
        <f t="shared" si="9"/>
        <v>329.8573651100495</v>
      </c>
      <c r="AF28" s="25">
        <f t="shared" si="9"/>
        <v>343.05165971445149</v>
      </c>
      <c r="AG28" s="25">
        <f t="shared" si="9"/>
        <v>356.77372610302956</v>
      </c>
      <c r="AH28" s="25">
        <f t="shared" si="9"/>
        <v>371.04467514715077</v>
      </c>
      <c r="AI28" s="25">
        <f t="shared" si="9"/>
        <v>385.8864621530368</v>
      </c>
      <c r="AJ28" s="25">
        <f t="shared" ref="AJ28:BT28" si="10">AI28*(1+$J$7)</f>
        <v>401.32192063915829</v>
      </c>
      <c r="AK28" s="25">
        <f t="shared" si="10"/>
        <v>417.37479746472462</v>
      </c>
      <c r="AL28" s="25">
        <f t="shared" si="10"/>
        <v>434.06978936331365</v>
      </c>
      <c r="AM28" s="25">
        <f t="shared" si="10"/>
        <v>451.43258093784618</v>
      </c>
      <c r="AN28" s="25">
        <f t="shared" si="10"/>
        <v>469.48988417536003</v>
      </c>
      <c r="AO28" s="25">
        <f t="shared" si="10"/>
        <v>488.26947954237443</v>
      </c>
      <c r="AP28" s="25">
        <f t="shared" si="10"/>
        <v>507.80025872406941</v>
      </c>
      <c r="AQ28" s="25">
        <f t="shared" si="10"/>
        <v>528.11226907303217</v>
      </c>
      <c r="AR28" s="25">
        <f t="shared" si="10"/>
        <v>549.23675983595342</v>
      </c>
      <c r="AS28" s="25">
        <f t="shared" si="10"/>
        <v>571.20623022939162</v>
      </c>
      <c r="AT28" s="25">
        <f t="shared" si="10"/>
        <v>594.05447943856734</v>
      </c>
      <c r="AU28" s="25">
        <f t="shared" si="10"/>
        <v>617.81665861611009</v>
      </c>
      <c r="AV28" s="25">
        <f t="shared" si="10"/>
        <v>642.52932496075448</v>
      </c>
      <c r="AW28" s="25">
        <f t="shared" si="10"/>
        <v>668.23049795918473</v>
      </c>
      <c r="AX28" s="25">
        <f t="shared" si="10"/>
        <v>694.95971787755218</v>
      </c>
      <c r="AY28" s="25">
        <f t="shared" si="10"/>
        <v>722.75810659265426</v>
      </c>
      <c r="AZ28" s="25">
        <f t="shared" si="10"/>
        <v>751.66843085636049</v>
      </c>
      <c r="BA28" s="25">
        <f t="shared" si="10"/>
        <v>781.73516809061493</v>
      </c>
      <c r="BB28" s="25">
        <f t="shared" si="10"/>
        <v>813.0045748142395</v>
      </c>
      <c r="BC28" s="25">
        <f t="shared" si="10"/>
        <v>845.52475780680913</v>
      </c>
      <c r="BD28" s="25">
        <f t="shared" si="10"/>
        <v>879.34574811908158</v>
      </c>
      <c r="BE28" s="25">
        <f t="shared" si="10"/>
        <v>914.51957804384483</v>
      </c>
      <c r="BF28" s="25">
        <f t="shared" si="10"/>
        <v>951.10036116559866</v>
      </c>
      <c r="BG28" s="25">
        <f t="shared" si="10"/>
        <v>989.14437561222269</v>
      </c>
      <c r="BH28" s="25">
        <f t="shared" si="10"/>
        <v>1028.7101506367117</v>
      </c>
      <c r="BI28" s="25">
        <f t="shared" si="10"/>
        <v>1069.8585566621803</v>
      </c>
      <c r="BJ28" s="25">
        <f t="shared" si="10"/>
        <v>1112.6528989286676</v>
      </c>
      <c r="BK28" s="25">
        <f t="shared" si="10"/>
        <v>1157.1590148858143</v>
      </c>
      <c r="BL28" s="25">
        <f t="shared" si="10"/>
        <v>1203.4453754812469</v>
      </c>
      <c r="BM28" s="25">
        <f t="shared" si="10"/>
        <v>1251.5831905004968</v>
      </c>
      <c r="BN28" s="25">
        <f t="shared" si="10"/>
        <v>1301.6465181205167</v>
      </c>
      <c r="BO28" s="25">
        <f t="shared" si="10"/>
        <v>1353.7123788453375</v>
      </c>
      <c r="BP28" s="25">
        <f t="shared" si="10"/>
        <v>1407.8608739991512</v>
      </c>
      <c r="BQ28" s="25">
        <f t="shared" si="10"/>
        <v>1464.1753089591173</v>
      </c>
      <c r="BR28" s="25">
        <f t="shared" si="10"/>
        <v>1522.742321317482</v>
      </c>
      <c r="BS28" s="25">
        <f t="shared" si="10"/>
        <v>1583.6520141701815</v>
      </c>
      <c r="BT28" s="25">
        <f t="shared" si="10"/>
        <v>1646.9980947369888</v>
      </c>
    </row>
    <row r="29" spans="1:72" ht="15.75" customHeight="1" x14ac:dyDescent="0.2">
      <c r="A29" s="8"/>
      <c r="B29" s="8" t="s">
        <v>46</v>
      </c>
      <c r="C29" s="25">
        <f t="shared" ref="C29:BT29" si="11">C25-C26-C27-C28</f>
        <v>63.221681977390062</v>
      </c>
      <c r="D29" s="25">
        <f t="shared" si="11"/>
        <v>129.63232239493018</v>
      </c>
      <c r="E29" s="25">
        <f t="shared" si="11"/>
        <v>198.69938842917162</v>
      </c>
      <c r="F29" s="25">
        <f t="shared" si="11"/>
        <v>270.52913710478305</v>
      </c>
      <c r="G29" s="25">
        <f t="shared" si="11"/>
        <v>345.23207572741887</v>
      </c>
      <c r="H29" s="25">
        <f t="shared" si="11"/>
        <v>422.92313189495997</v>
      </c>
      <c r="I29" s="25">
        <f t="shared" si="11"/>
        <v>503.72183030920303</v>
      </c>
      <c r="J29" s="25">
        <f t="shared" si="11"/>
        <v>587.75247666001576</v>
      </c>
      <c r="K29" s="25">
        <f t="shared" si="11"/>
        <v>675.1443488648606</v>
      </c>
      <c r="L29" s="25">
        <f t="shared" si="11"/>
        <v>766.03189595790002</v>
      </c>
      <c r="M29" s="25">
        <f t="shared" si="11"/>
        <v>860.55494493466028</v>
      </c>
      <c r="N29" s="25">
        <f t="shared" si="11"/>
        <v>958.85891587049139</v>
      </c>
      <c r="O29" s="25">
        <f t="shared" si="11"/>
        <v>1061.0950456437556</v>
      </c>
      <c r="P29" s="25">
        <f t="shared" si="11"/>
        <v>1167.4206206079505</v>
      </c>
      <c r="Q29" s="25">
        <f t="shared" si="11"/>
        <v>1277.9992185707126</v>
      </c>
      <c r="R29" s="25">
        <f t="shared" si="11"/>
        <v>1393.0009604519862</v>
      </c>
      <c r="S29" s="25">
        <f t="shared" si="11"/>
        <v>1512.6027720085094</v>
      </c>
      <c r="T29" s="25">
        <f t="shared" si="11"/>
        <v>1636.9886560272948</v>
      </c>
      <c r="U29" s="25">
        <f t="shared" si="11"/>
        <v>1766.3499754068303</v>
      </c>
      <c r="V29" s="25">
        <f t="shared" si="11"/>
        <v>1900.8857475615484</v>
      </c>
      <c r="W29" s="25">
        <f t="shared" si="11"/>
        <v>2040.8029506024545</v>
      </c>
      <c r="X29" s="25">
        <f t="shared" si="11"/>
        <v>2186.3168417649968</v>
      </c>
      <c r="Y29" s="25">
        <f t="shared" si="11"/>
        <v>2337.6512885740417</v>
      </c>
      <c r="Z29" s="25">
        <f t="shared" si="11"/>
        <v>2495.0391132554478</v>
      </c>
      <c r="AA29" s="25">
        <f t="shared" si="11"/>
        <v>2658.7224509241096</v>
      </c>
      <c r="AB29" s="25">
        <f t="shared" si="11"/>
        <v>2828.9531220995195</v>
      </c>
      <c r="AC29" s="25">
        <f t="shared" si="11"/>
        <v>3005.9930201219445</v>
      </c>
      <c r="AD29" s="25">
        <f t="shared" si="11"/>
        <v>3190.114514065267</v>
      </c>
      <c r="AE29" s="25">
        <f t="shared" si="11"/>
        <v>3381.6008677663217</v>
      </c>
      <c r="AF29" s="25">
        <f t="shared" si="11"/>
        <v>3580.7466756154199</v>
      </c>
      <c r="AG29" s="25">
        <f t="shared" si="11"/>
        <v>5384.9026442395916</v>
      </c>
      <c r="AH29" s="25">
        <f t="shared" si="11"/>
        <v>5600.2987500091758</v>
      </c>
      <c r="AI29" s="25">
        <f t="shared" si="11"/>
        <v>5824.3107000095424</v>
      </c>
      <c r="AJ29" s="25">
        <f t="shared" si="11"/>
        <v>6057.2831280099244</v>
      </c>
      <c r="AK29" s="25">
        <f t="shared" si="11"/>
        <v>6299.5744531303217</v>
      </c>
      <c r="AL29" s="25">
        <f t="shared" si="11"/>
        <v>6551.5574312555354</v>
      </c>
      <c r="AM29" s="25">
        <f t="shared" si="11"/>
        <v>6813.6197285057551</v>
      </c>
      <c r="AN29" s="25">
        <f t="shared" si="11"/>
        <v>7086.164517645987</v>
      </c>
      <c r="AO29" s="25">
        <f t="shared" si="11"/>
        <v>7369.6110983518274</v>
      </c>
      <c r="AP29" s="25">
        <f t="shared" si="11"/>
        <v>7664.3955422858999</v>
      </c>
      <c r="AQ29" s="25">
        <f t="shared" si="11"/>
        <v>7970.9713639773363</v>
      </c>
      <c r="AR29" s="25">
        <f t="shared" si="11"/>
        <v>8289.8102185364296</v>
      </c>
      <c r="AS29" s="25">
        <f t="shared" si="11"/>
        <v>8621.4026272778865</v>
      </c>
      <c r="AT29" s="25">
        <f t="shared" si="11"/>
        <v>8966.2587323690022</v>
      </c>
      <c r="AU29" s="25">
        <f t="shared" si="11"/>
        <v>9324.9090816637654</v>
      </c>
      <c r="AV29" s="25">
        <f t="shared" si="11"/>
        <v>9697.9054449303148</v>
      </c>
      <c r="AW29" s="25">
        <f t="shared" si="11"/>
        <v>10085.821662727531</v>
      </c>
      <c r="AX29" s="25">
        <f t="shared" si="11"/>
        <v>10489.25452923663</v>
      </c>
      <c r="AY29" s="25">
        <f t="shared" si="11"/>
        <v>10908.824710406094</v>
      </c>
      <c r="AZ29" s="25">
        <f t="shared" si="11"/>
        <v>11345.177698822341</v>
      </c>
      <c r="BA29" s="25">
        <f t="shared" si="11"/>
        <v>11798.984806775235</v>
      </c>
      <c r="BB29" s="25">
        <f t="shared" si="11"/>
        <v>12270.944199046244</v>
      </c>
      <c r="BC29" s="25">
        <f t="shared" si="11"/>
        <v>12761.781967008093</v>
      </c>
      <c r="BD29" s="25">
        <f t="shared" si="11"/>
        <v>13272.253245688416</v>
      </c>
      <c r="BE29" s="25">
        <f t="shared" si="11"/>
        <v>13803.143375515954</v>
      </c>
      <c r="BF29" s="25">
        <f t="shared" si="11"/>
        <v>14355.269110536592</v>
      </c>
      <c r="BG29" s="25">
        <f t="shared" si="11"/>
        <v>14929.479874958059</v>
      </c>
      <c r="BH29" s="25">
        <f t="shared" si="11"/>
        <v>15526.659069956382</v>
      </c>
      <c r="BI29" s="25">
        <f t="shared" si="11"/>
        <v>16147.725432754636</v>
      </c>
      <c r="BJ29" s="25">
        <f t="shared" si="11"/>
        <v>16793.634450064819</v>
      </c>
      <c r="BK29" s="25">
        <f t="shared" si="11"/>
        <v>17465.379828067413</v>
      </c>
      <c r="BL29" s="25">
        <f t="shared" si="11"/>
        <v>18163.995021190112</v>
      </c>
      <c r="BM29" s="25">
        <f t="shared" si="11"/>
        <v>18890.554822037717</v>
      </c>
      <c r="BN29" s="25">
        <f t="shared" si="11"/>
        <v>19646.17701491922</v>
      </c>
      <c r="BO29" s="25">
        <f t="shared" si="11"/>
        <v>20432.02409551599</v>
      </c>
      <c r="BP29" s="25">
        <f t="shared" si="11"/>
        <v>21249.305059336635</v>
      </c>
      <c r="BQ29" s="25">
        <f t="shared" si="11"/>
        <v>22099.2772617101</v>
      </c>
      <c r="BR29" s="25">
        <f t="shared" si="11"/>
        <v>22983.248352178507</v>
      </c>
      <c r="BS29" s="25">
        <f t="shared" si="11"/>
        <v>23902.578286265649</v>
      </c>
      <c r="BT29" s="25">
        <f t="shared" si="11"/>
        <v>24858.681417716274</v>
      </c>
    </row>
    <row r="30" spans="1:72" ht="15.75" customHeight="1" x14ac:dyDescent="0.2">
      <c r="A30" s="8"/>
      <c r="B30" s="8" t="s">
        <v>47</v>
      </c>
      <c r="C30" s="25">
        <f t="shared" ref="C30:BT30" si="12">C29*12</f>
        <v>758.66018372868075</v>
      </c>
      <c r="D30" s="25">
        <f t="shared" si="12"/>
        <v>1555.5878687391623</v>
      </c>
      <c r="E30" s="25">
        <f t="shared" si="12"/>
        <v>2384.3926611500592</v>
      </c>
      <c r="F30" s="25">
        <f t="shared" si="12"/>
        <v>3246.3496452573963</v>
      </c>
      <c r="G30" s="25">
        <f t="shared" si="12"/>
        <v>4142.7849087290269</v>
      </c>
      <c r="H30" s="25">
        <f t="shared" si="12"/>
        <v>5075.0775827395191</v>
      </c>
      <c r="I30" s="25">
        <f t="shared" si="12"/>
        <v>6044.6619637104359</v>
      </c>
      <c r="J30" s="25">
        <f t="shared" si="12"/>
        <v>7053.0297199201887</v>
      </c>
      <c r="K30" s="25">
        <f t="shared" si="12"/>
        <v>8101.7321863783272</v>
      </c>
      <c r="L30" s="25">
        <f t="shared" si="12"/>
        <v>9192.3827514948007</v>
      </c>
      <c r="M30" s="25">
        <f t="shared" si="12"/>
        <v>10326.659339215923</v>
      </c>
      <c r="N30" s="25">
        <f t="shared" si="12"/>
        <v>11506.306990445897</v>
      </c>
      <c r="O30" s="25">
        <f t="shared" si="12"/>
        <v>12733.140547725066</v>
      </c>
      <c r="P30" s="25">
        <f t="shared" si="12"/>
        <v>14009.047447295405</v>
      </c>
      <c r="Q30" s="25">
        <f t="shared" si="12"/>
        <v>15335.990622848552</v>
      </c>
      <c r="R30" s="25">
        <f t="shared" si="12"/>
        <v>16716.011525423834</v>
      </c>
      <c r="S30" s="25">
        <f t="shared" si="12"/>
        <v>18151.233264102113</v>
      </c>
      <c r="T30" s="25">
        <f t="shared" si="12"/>
        <v>19643.863872327536</v>
      </c>
      <c r="U30" s="25">
        <f t="shared" si="12"/>
        <v>21196.199704881961</v>
      </c>
      <c r="V30" s="25">
        <f t="shared" si="12"/>
        <v>22810.62897073858</v>
      </c>
      <c r="W30" s="25">
        <f t="shared" si="12"/>
        <v>24489.635407229456</v>
      </c>
      <c r="X30" s="25">
        <f t="shared" si="12"/>
        <v>26235.802101179961</v>
      </c>
      <c r="Y30" s="25">
        <f t="shared" si="12"/>
        <v>28051.815462888502</v>
      </c>
      <c r="Z30" s="25">
        <f t="shared" si="12"/>
        <v>29940.469359065373</v>
      </c>
      <c r="AA30" s="25">
        <f t="shared" si="12"/>
        <v>31904.669411089315</v>
      </c>
      <c r="AB30" s="25">
        <f t="shared" si="12"/>
        <v>33947.437465194234</v>
      </c>
      <c r="AC30" s="25">
        <f t="shared" si="12"/>
        <v>36071.916241463332</v>
      </c>
      <c r="AD30" s="25">
        <f t="shared" si="12"/>
        <v>38281.374168783208</v>
      </c>
      <c r="AE30" s="25">
        <f t="shared" si="12"/>
        <v>40579.210413195862</v>
      </c>
      <c r="AF30" s="25">
        <f t="shared" si="12"/>
        <v>42968.960107385035</v>
      </c>
      <c r="AG30" s="25">
        <f t="shared" si="12"/>
        <v>64618.831730875099</v>
      </c>
      <c r="AH30" s="25">
        <f t="shared" si="12"/>
        <v>67203.585000110106</v>
      </c>
      <c r="AI30" s="25">
        <f t="shared" si="12"/>
        <v>69891.728400114516</v>
      </c>
      <c r="AJ30" s="25">
        <f t="shared" si="12"/>
        <v>72687.397536119097</v>
      </c>
      <c r="AK30" s="25">
        <f t="shared" si="12"/>
        <v>75594.893437563864</v>
      </c>
      <c r="AL30" s="25">
        <f t="shared" si="12"/>
        <v>78618.689175066422</v>
      </c>
      <c r="AM30" s="25">
        <f t="shared" si="12"/>
        <v>81763.436742069054</v>
      </c>
      <c r="AN30" s="25">
        <f t="shared" si="12"/>
        <v>85033.974211751847</v>
      </c>
      <c r="AO30" s="25">
        <f t="shared" si="12"/>
        <v>88435.333180221933</v>
      </c>
      <c r="AP30" s="25">
        <f t="shared" si="12"/>
        <v>91972.746507430798</v>
      </c>
      <c r="AQ30" s="25">
        <f t="shared" si="12"/>
        <v>95651.656367728036</v>
      </c>
      <c r="AR30" s="25">
        <f t="shared" si="12"/>
        <v>99477.722622437155</v>
      </c>
      <c r="AS30" s="25">
        <f t="shared" si="12"/>
        <v>103456.83152733464</v>
      </c>
      <c r="AT30" s="25">
        <f t="shared" si="12"/>
        <v>107595.10478842803</v>
      </c>
      <c r="AU30" s="25">
        <f t="shared" si="12"/>
        <v>111898.90897996518</v>
      </c>
      <c r="AV30" s="25">
        <f t="shared" si="12"/>
        <v>116374.86533916378</v>
      </c>
      <c r="AW30" s="25">
        <f t="shared" si="12"/>
        <v>121029.85995273036</v>
      </c>
      <c r="AX30" s="25">
        <f t="shared" si="12"/>
        <v>125871.05435083956</v>
      </c>
      <c r="AY30" s="25">
        <f t="shared" si="12"/>
        <v>130905.89652487313</v>
      </c>
      <c r="AZ30" s="25">
        <f t="shared" si="12"/>
        <v>136142.13238586808</v>
      </c>
      <c r="BA30" s="25">
        <f t="shared" si="12"/>
        <v>141587.81768130284</v>
      </c>
      <c r="BB30" s="25">
        <f t="shared" si="12"/>
        <v>147251.33038855492</v>
      </c>
      <c r="BC30" s="25">
        <f t="shared" si="12"/>
        <v>153141.38360409712</v>
      </c>
      <c r="BD30" s="25">
        <f t="shared" si="12"/>
        <v>159267.038948261</v>
      </c>
      <c r="BE30" s="25">
        <f t="shared" si="12"/>
        <v>165637.72050619146</v>
      </c>
      <c r="BF30" s="25">
        <f t="shared" si="12"/>
        <v>172263.22932643909</v>
      </c>
      <c r="BG30" s="25">
        <f t="shared" si="12"/>
        <v>179153.7584994967</v>
      </c>
      <c r="BH30" s="25">
        <f t="shared" si="12"/>
        <v>186319.90883947659</v>
      </c>
      <c r="BI30" s="25">
        <f t="shared" si="12"/>
        <v>193772.70519305562</v>
      </c>
      <c r="BJ30" s="25">
        <f t="shared" si="12"/>
        <v>201523.61340077783</v>
      </c>
      <c r="BK30" s="25">
        <f t="shared" si="12"/>
        <v>209584.55793680897</v>
      </c>
      <c r="BL30" s="25">
        <f t="shared" si="12"/>
        <v>217967.94025428133</v>
      </c>
      <c r="BM30" s="25">
        <f t="shared" si="12"/>
        <v>226686.6578644526</v>
      </c>
      <c r="BN30" s="25">
        <f t="shared" si="12"/>
        <v>235754.12417903065</v>
      </c>
      <c r="BO30" s="25">
        <f t="shared" si="12"/>
        <v>245184.28914619188</v>
      </c>
      <c r="BP30" s="25">
        <f t="shared" si="12"/>
        <v>254991.66071203962</v>
      </c>
      <c r="BQ30" s="25">
        <f t="shared" si="12"/>
        <v>265191.3271405212</v>
      </c>
      <c r="BR30" s="25">
        <f t="shared" si="12"/>
        <v>275798.9802261421</v>
      </c>
      <c r="BS30" s="25">
        <f t="shared" si="12"/>
        <v>286830.93943518779</v>
      </c>
      <c r="BT30" s="25">
        <f t="shared" si="12"/>
        <v>298304.17701259529</v>
      </c>
    </row>
    <row r="31" spans="1:72" ht="15.75" customHeight="1" x14ac:dyDescent="0.2">
      <c r="A31" s="8"/>
      <c r="B31" s="26" t="s">
        <v>48</v>
      </c>
      <c r="C31" s="27">
        <f t="shared" ref="C31:AH31" si="13">C30/$F$9</f>
        <v>1.4450670166260586E-2</v>
      </c>
      <c r="D31" s="27">
        <f t="shared" si="13"/>
        <v>2.9630245118841186E-2</v>
      </c>
      <c r="E31" s="27">
        <f t="shared" si="13"/>
        <v>4.5417003069524939E-2</v>
      </c>
      <c r="F31" s="27">
        <f t="shared" si="13"/>
        <v>6.1835231338236124E-2</v>
      </c>
      <c r="G31" s="27">
        <f t="shared" si="13"/>
        <v>7.8910188737695758E-2</v>
      </c>
      <c r="H31" s="27">
        <f t="shared" si="13"/>
        <v>9.6668144433133693E-2</v>
      </c>
      <c r="I31" s="27">
        <f t="shared" si="13"/>
        <v>0.11513641835638926</v>
      </c>
      <c r="J31" s="27">
        <f t="shared" si="13"/>
        <v>0.13434342323657503</v>
      </c>
      <c r="K31" s="27">
        <f t="shared" si="13"/>
        <v>0.15431870831196814</v>
      </c>
      <c r="L31" s="27">
        <f t="shared" si="13"/>
        <v>0.17509300479037715</v>
      </c>
      <c r="M31" s="27">
        <f t="shared" si="13"/>
        <v>0.19669827312792235</v>
      </c>
      <c r="N31" s="27">
        <f t="shared" si="13"/>
        <v>0.21916775219896947</v>
      </c>
      <c r="O31" s="27">
        <f t="shared" si="13"/>
        <v>0.24253601043285841</v>
      </c>
      <c r="P31" s="27">
        <f t="shared" si="13"/>
        <v>0.26683899899610297</v>
      </c>
      <c r="Q31" s="27">
        <f t="shared" si="13"/>
        <v>0.29211410710187719</v>
      </c>
      <c r="R31" s="27">
        <f t="shared" si="13"/>
        <v>0.31840021953188252</v>
      </c>
      <c r="S31" s="27">
        <f t="shared" si="13"/>
        <v>0.34573777645908788</v>
      </c>
      <c r="T31" s="27">
        <f t="shared" si="13"/>
        <v>0.37416883566338166</v>
      </c>
      <c r="U31" s="27">
        <f t="shared" si="13"/>
        <v>0.40373713723584687</v>
      </c>
      <c r="V31" s="27">
        <f t="shared" si="13"/>
        <v>0.43448817087121105</v>
      </c>
      <c r="W31" s="27">
        <f t="shared" si="13"/>
        <v>0.46646924585198962</v>
      </c>
      <c r="X31" s="27">
        <f t="shared" si="13"/>
        <v>0.49972956383199924</v>
      </c>
      <c r="Y31" s="27">
        <f t="shared" si="13"/>
        <v>0.53432029453120955</v>
      </c>
      <c r="Z31" s="27">
        <f t="shared" si="13"/>
        <v>0.57029465445838812</v>
      </c>
      <c r="AA31" s="27">
        <f t="shared" si="13"/>
        <v>0.60770798878265364</v>
      </c>
      <c r="AB31" s="27">
        <f t="shared" si="13"/>
        <v>0.64661785647989023</v>
      </c>
      <c r="AC31" s="27">
        <f t="shared" si="13"/>
        <v>0.68708411888501586</v>
      </c>
      <c r="AD31" s="27">
        <f t="shared" si="13"/>
        <v>0.72916903178634684</v>
      </c>
      <c r="AE31" s="27">
        <f t="shared" si="13"/>
        <v>0.7729373412037307</v>
      </c>
      <c r="AF31" s="27">
        <f t="shared" si="13"/>
        <v>0.81845638299781021</v>
      </c>
      <c r="AG31" s="27">
        <f t="shared" si="13"/>
        <v>1.2308348901119066</v>
      </c>
      <c r="AH31" s="27">
        <f t="shared" si="13"/>
        <v>1.280068285716383</v>
      </c>
      <c r="AI31" s="27">
        <f t="shared" ref="AI31:BN31" si="14">AI30/$F$9</f>
        <v>1.3312710171450384</v>
      </c>
      <c r="AJ31" s="27">
        <f t="shared" si="14"/>
        <v>1.38452185783084</v>
      </c>
      <c r="AK31" s="27">
        <f t="shared" si="14"/>
        <v>1.4399027321440736</v>
      </c>
      <c r="AL31" s="27">
        <f t="shared" si="14"/>
        <v>1.4974988414298367</v>
      </c>
      <c r="AM31" s="27">
        <f t="shared" si="14"/>
        <v>1.5573987950870296</v>
      </c>
      <c r="AN31" s="27">
        <f t="shared" si="14"/>
        <v>1.6196947468905114</v>
      </c>
      <c r="AO31" s="27">
        <f t="shared" si="14"/>
        <v>1.684482536766132</v>
      </c>
      <c r="AP31" s="27">
        <f t="shared" si="14"/>
        <v>1.7518618382367772</v>
      </c>
      <c r="AQ31" s="27">
        <f t="shared" si="14"/>
        <v>1.8219363117662484</v>
      </c>
      <c r="AR31" s="27">
        <f t="shared" si="14"/>
        <v>1.8948137642368983</v>
      </c>
      <c r="AS31" s="27">
        <f t="shared" si="14"/>
        <v>1.9706063148063742</v>
      </c>
      <c r="AT31" s="27">
        <f t="shared" si="14"/>
        <v>2.0494305673986291</v>
      </c>
      <c r="AU31" s="27">
        <f t="shared" si="14"/>
        <v>2.1314077900945749</v>
      </c>
      <c r="AV31" s="27">
        <f t="shared" si="14"/>
        <v>2.2166641016983575</v>
      </c>
      <c r="AW31" s="27">
        <f t="shared" si="14"/>
        <v>2.3053306657662924</v>
      </c>
      <c r="AX31" s="27">
        <f t="shared" si="14"/>
        <v>2.3975438923969441</v>
      </c>
      <c r="AY31" s="27">
        <f t="shared" si="14"/>
        <v>2.4934456480928215</v>
      </c>
      <c r="AZ31" s="27">
        <f t="shared" si="14"/>
        <v>2.5931834740165352</v>
      </c>
      <c r="BA31" s="27">
        <f t="shared" si="14"/>
        <v>2.696910812977197</v>
      </c>
      <c r="BB31" s="27">
        <f t="shared" si="14"/>
        <v>2.8047872454962843</v>
      </c>
      <c r="BC31" s="27">
        <f t="shared" si="14"/>
        <v>2.9169787353161358</v>
      </c>
      <c r="BD31" s="27">
        <f t="shared" si="14"/>
        <v>3.0336578847287812</v>
      </c>
      <c r="BE31" s="27">
        <f t="shared" si="14"/>
        <v>3.1550042001179324</v>
      </c>
      <c r="BF31" s="27">
        <f t="shared" si="14"/>
        <v>3.2812043681226495</v>
      </c>
      <c r="BG31" s="27">
        <f t="shared" si="14"/>
        <v>3.4124525428475563</v>
      </c>
      <c r="BH31" s="27">
        <f t="shared" si="14"/>
        <v>3.5489506445614589</v>
      </c>
      <c r="BI31" s="27">
        <f t="shared" si="14"/>
        <v>3.6909086703439167</v>
      </c>
      <c r="BJ31" s="27">
        <f t="shared" si="14"/>
        <v>3.8385450171576729</v>
      </c>
      <c r="BK31" s="27">
        <f t="shared" si="14"/>
        <v>3.9920868178439801</v>
      </c>
      <c r="BL31" s="27">
        <f t="shared" si="14"/>
        <v>4.1517702905577396</v>
      </c>
      <c r="BM31" s="27">
        <f t="shared" si="14"/>
        <v>4.3178411021800498</v>
      </c>
      <c r="BN31" s="27">
        <f t="shared" si="14"/>
        <v>4.4905547462672502</v>
      </c>
      <c r="BO31" s="27">
        <f t="shared" ref="BO31:BT31" si="15">BO30/$F$9</f>
        <v>4.6701769361179402</v>
      </c>
      <c r="BP31" s="27">
        <f t="shared" si="15"/>
        <v>4.8569840135626592</v>
      </c>
      <c r="BQ31" s="27">
        <f t="shared" si="15"/>
        <v>5.051263374105166</v>
      </c>
      <c r="BR31" s="27">
        <f t="shared" si="15"/>
        <v>5.253313909069373</v>
      </c>
      <c r="BS31" s="27">
        <f t="shared" si="15"/>
        <v>5.4634464654321482</v>
      </c>
      <c r="BT31" s="27">
        <f t="shared" si="15"/>
        <v>5.6819843240494343</v>
      </c>
    </row>
    <row r="32" spans="1:72" ht="15.75" customHeight="1" x14ac:dyDescent="0.2">
      <c r="A32" s="8"/>
      <c r="B32" s="28"/>
      <c r="C32" s="28"/>
      <c r="D32" s="28"/>
      <c r="E32" s="28"/>
      <c r="F32" s="28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</row>
    <row r="33" spans="1:72" ht="15.75" customHeight="1" x14ac:dyDescent="0.2">
      <c r="A33" s="8"/>
      <c r="B33" s="28"/>
      <c r="C33" s="28"/>
      <c r="D33" s="28"/>
      <c r="E33" s="28"/>
      <c r="F33" s="28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</row>
    <row r="34" spans="1:72" ht="15.75" customHeight="1" x14ac:dyDescent="0.2">
      <c r="A34" s="8"/>
      <c r="B34" s="8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</row>
    <row r="35" spans="1:72" ht="15.75" customHeight="1" x14ac:dyDescent="0.2">
      <c r="A35" s="19"/>
      <c r="B35" s="21" t="s">
        <v>49</v>
      </c>
      <c r="C35" s="99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</row>
    <row r="36" spans="1:72" ht="15.75" customHeight="1" x14ac:dyDescent="0.2">
      <c r="A36" s="8"/>
      <c r="B36" s="8" t="s">
        <v>50</v>
      </c>
      <c r="C36" s="25">
        <f t="shared" ref="C36:BT36" si="16">C37/12</f>
        <v>365.76765858860745</v>
      </c>
      <c r="D36" s="25">
        <f t="shared" si="16"/>
        <v>384.48102618575894</v>
      </c>
      <c r="E36" s="25">
        <f t="shared" si="16"/>
        <v>404.15180518494162</v>
      </c>
      <c r="F36" s="25">
        <f t="shared" si="16"/>
        <v>424.82897857053223</v>
      </c>
      <c r="G36" s="25">
        <f t="shared" si="16"/>
        <v>446.56403538935893</v>
      </c>
      <c r="H36" s="25">
        <f t="shared" si="16"/>
        <v>469.41109896560374</v>
      </c>
      <c r="I36" s="25">
        <f t="shared" si="16"/>
        <v>493.42706167543173</v>
      </c>
      <c r="J36" s="25">
        <f t="shared" si="16"/>
        <v>518.67172661695315</v>
      </c>
      <c r="K36" s="25">
        <f t="shared" si="16"/>
        <v>545.20795652827167</v>
      </c>
      <c r="L36" s="25">
        <f t="shared" si="16"/>
        <v>573.1018303244806</v>
      </c>
      <c r="M36" s="25">
        <f t="shared" si="16"/>
        <v>602.42280764337681</v>
      </c>
      <c r="N36" s="25">
        <f t="shared" si="16"/>
        <v>633.24390180965565</v>
      </c>
      <c r="O36" s="25">
        <f t="shared" si="16"/>
        <v>665.6418616482697</v>
      </c>
      <c r="P36" s="25">
        <f t="shared" si="16"/>
        <v>699.69736259972706</v>
      </c>
      <c r="Q36" s="25">
        <f t="shared" si="16"/>
        <v>735.4952076131716</v>
      </c>
      <c r="R36" s="25">
        <f t="shared" si="16"/>
        <v>773.12453831758228</v>
      </c>
      <c r="S36" s="25">
        <f t="shared" si="16"/>
        <v>812.67905699684832</v>
      </c>
      <c r="T36" s="25">
        <f t="shared" si="16"/>
        <v>854.25725992154423</v>
      </c>
      <c r="U36" s="25">
        <f t="shared" si="16"/>
        <v>897.96268261837884</v>
      </c>
      <c r="V36" s="25">
        <f t="shared" si="16"/>
        <v>943.90415768810874</v>
      </c>
      <c r="W36" s="25">
        <f t="shared" si="16"/>
        <v>992.19608581389184</v>
      </c>
      <c r="X36" s="25">
        <f t="shared" si="16"/>
        <v>1042.9587206349559</v>
      </c>
      <c r="Y36" s="25">
        <f t="shared" si="16"/>
        <v>1096.3184681949449</v>
      </c>
      <c r="Z36" s="25">
        <f t="shared" si="16"/>
        <v>1152.4082017105927</v>
      </c>
      <c r="AA36" s="25">
        <f t="shared" si="16"/>
        <v>1211.3675924445827</v>
      </c>
      <c r="AB36" s="25">
        <f t="shared" si="16"/>
        <v>1273.3434575064748</v>
      </c>
      <c r="AC36" s="25">
        <f t="shared" si="16"/>
        <v>1338.4901254477936</v>
      </c>
      <c r="AD36" s="25">
        <f t="shared" si="16"/>
        <v>1406.9698205616617</v>
      </c>
      <c r="AE36" s="25">
        <f t="shared" si="16"/>
        <v>1478.9530668439184</v>
      </c>
      <c r="AF36" s="25">
        <f t="shared" si="16"/>
        <v>1554.6191126216636</v>
      </c>
      <c r="AG36" s="25">
        <f t="shared" si="16"/>
        <v>0</v>
      </c>
      <c r="AH36" s="25">
        <f t="shared" si="16"/>
        <v>0</v>
      </c>
      <c r="AI36" s="25">
        <f t="shared" si="16"/>
        <v>0</v>
      </c>
      <c r="AJ36" s="25">
        <f t="shared" si="16"/>
        <v>0</v>
      </c>
      <c r="AK36" s="25">
        <f t="shared" si="16"/>
        <v>0</v>
      </c>
      <c r="AL36" s="25">
        <f t="shared" si="16"/>
        <v>0</v>
      </c>
      <c r="AM36" s="25">
        <f t="shared" si="16"/>
        <v>0</v>
      </c>
      <c r="AN36" s="25">
        <f t="shared" si="16"/>
        <v>0</v>
      </c>
      <c r="AO36" s="25">
        <f t="shared" si="16"/>
        <v>0</v>
      </c>
      <c r="AP36" s="25">
        <f t="shared" si="16"/>
        <v>0</v>
      </c>
      <c r="AQ36" s="25">
        <f t="shared" si="16"/>
        <v>0</v>
      </c>
      <c r="AR36" s="25">
        <f t="shared" si="16"/>
        <v>0</v>
      </c>
      <c r="AS36" s="25">
        <f t="shared" si="16"/>
        <v>0</v>
      </c>
      <c r="AT36" s="25">
        <f t="shared" si="16"/>
        <v>0</v>
      </c>
      <c r="AU36" s="25">
        <f t="shared" si="16"/>
        <v>0</v>
      </c>
      <c r="AV36" s="25">
        <f t="shared" si="16"/>
        <v>0</v>
      </c>
      <c r="AW36" s="25">
        <f t="shared" si="16"/>
        <v>0</v>
      </c>
      <c r="AX36" s="25">
        <f t="shared" si="16"/>
        <v>0</v>
      </c>
      <c r="AY36" s="25">
        <f t="shared" si="16"/>
        <v>0</v>
      </c>
      <c r="AZ36" s="25">
        <f t="shared" si="16"/>
        <v>0</v>
      </c>
      <c r="BA36" s="25">
        <f t="shared" si="16"/>
        <v>0</v>
      </c>
      <c r="BB36" s="25">
        <f t="shared" si="16"/>
        <v>0</v>
      </c>
      <c r="BC36" s="25">
        <f t="shared" si="16"/>
        <v>0</v>
      </c>
      <c r="BD36" s="25">
        <f t="shared" si="16"/>
        <v>0</v>
      </c>
      <c r="BE36" s="25">
        <f t="shared" si="16"/>
        <v>0</v>
      </c>
      <c r="BF36" s="25">
        <f t="shared" si="16"/>
        <v>0</v>
      </c>
      <c r="BG36" s="25">
        <f t="shared" si="16"/>
        <v>0</v>
      </c>
      <c r="BH36" s="25">
        <f t="shared" si="16"/>
        <v>0</v>
      </c>
      <c r="BI36" s="25">
        <f t="shared" si="16"/>
        <v>0</v>
      </c>
      <c r="BJ36" s="25">
        <f t="shared" si="16"/>
        <v>0</v>
      </c>
      <c r="BK36" s="25">
        <f t="shared" si="16"/>
        <v>0</v>
      </c>
      <c r="BL36" s="25">
        <f t="shared" si="16"/>
        <v>0</v>
      </c>
      <c r="BM36" s="25">
        <f t="shared" si="16"/>
        <v>0</v>
      </c>
      <c r="BN36" s="25">
        <f t="shared" si="16"/>
        <v>0</v>
      </c>
      <c r="BO36" s="25">
        <f t="shared" si="16"/>
        <v>0</v>
      </c>
      <c r="BP36" s="25">
        <f t="shared" si="16"/>
        <v>0</v>
      </c>
      <c r="BQ36" s="25">
        <f t="shared" si="16"/>
        <v>0</v>
      </c>
      <c r="BR36" s="25">
        <f t="shared" si="16"/>
        <v>0</v>
      </c>
      <c r="BS36" s="25">
        <f t="shared" si="16"/>
        <v>0</v>
      </c>
      <c r="BT36" s="25">
        <f t="shared" si="16"/>
        <v>0</v>
      </c>
    </row>
    <row r="37" spans="1:72" ht="15.75" customHeight="1" x14ac:dyDescent="0.2">
      <c r="A37" s="8"/>
      <c r="B37" s="8" t="s">
        <v>51</v>
      </c>
      <c r="C37" s="25">
        <f>'Property 4'!$H109</f>
        <v>4389.2119030632894</v>
      </c>
      <c r="D37" s="25">
        <f>'Property 4'!$H110</f>
        <v>4613.772314229107</v>
      </c>
      <c r="E37" s="25">
        <f>'Property 4'!$H111</f>
        <v>4849.8216622192995</v>
      </c>
      <c r="F37" s="25">
        <f>'Property 4'!$H112</f>
        <v>5097.947742846387</v>
      </c>
      <c r="G37" s="25">
        <f>'Property 4'!$H113</f>
        <v>5358.7684246723074</v>
      </c>
      <c r="H37" s="25">
        <f>'Property 4'!$H114</f>
        <v>5632.9331875872449</v>
      </c>
      <c r="I37" s="25">
        <f>'Property 4'!$H115</f>
        <v>5921.1247401051805</v>
      </c>
      <c r="J37" s="25">
        <f>'Property 4'!$H116</f>
        <v>6224.0607194034383</v>
      </c>
      <c r="K37" s="25">
        <f>'Property 4'!$H117</f>
        <v>6542.4954783392604</v>
      </c>
      <c r="L37" s="25">
        <f>'Property 4'!$H118</f>
        <v>6877.2219638937677</v>
      </c>
      <c r="M37" s="25">
        <f>'Property 4'!$H119</f>
        <v>7229.0736917205213</v>
      </c>
      <c r="N37" s="25">
        <f>'Property 4'!$H120</f>
        <v>7598.9268217158678</v>
      </c>
      <c r="O37" s="25">
        <f>'Property 4'!$H121</f>
        <v>7987.7023397792364</v>
      </c>
      <c r="P37" s="25">
        <f>'Property 4'!$H122</f>
        <v>8396.3683511967247</v>
      </c>
      <c r="Q37" s="25">
        <f>'Property 4'!$H123</f>
        <v>8825.9424913580588</v>
      </c>
      <c r="R37" s="25">
        <f>'Property 4'!$H124</f>
        <v>9277.4944598109869</v>
      </c>
      <c r="S37" s="25">
        <f>'Property 4'!$H125</f>
        <v>9752.1486839621793</v>
      </c>
      <c r="T37" s="25">
        <f>'Property 4'!$H126</f>
        <v>10251.087119058531</v>
      </c>
      <c r="U37" s="25">
        <f>'Property 4'!$H127</f>
        <v>10775.552191420546</v>
      </c>
      <c r="V37" s="25">
        <f>'Property 4'!$H128</f>
        <v>11326.849892257305</v>
      </c>
      <c r="W37" s="25">
        <f>'Property 4'!$H129</f>
        <v>11906.353029766702</v>
      </c>
      <c r="X37" s="25">
        <f>'Property 4'!$H130</f>
        <v>12515.504647619469</v>
      </c>
      <c r="Y37" s="25">
        <f>'Property 4'!$H131</f>
        <v>13155.821618339338</v>
      </c>
      <c r="Z37" s="25">
        <f>'Property 4'!$H132</f>
        <v>13828.898420527112</v>
      </c>
      <c r="AA37" s="25">
        <f>'Property 4'!$H133</f>
        <v>14536.411109334993</v>
      </c>
      <c r="AB37" s="25">
        <f>'Property 4'!$H134</f>
        <v>15280.121490077698</v>
      </c>
      <c r="AC37" s="25">
        <f>'Property 4'!$H135</f>
        <v>16061.881505373523</v>
      </c>
      <c r="AD37" s="25">
        <f>'Property 4'!$H136</f>
        <v>16883.637846739941</v>
      </c>
      <c r="AE37" s="25">
        <f>'Property 4'!$H137</f>
        <v>17747.43680212702</v>
      </c>
      <c r="AF37" s="25">
        <f>'Property 4'!$H138</f>
        <v>18655.429351459963</v>
      </c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15.75" customHeight="1" x14ac:dyDescent="0.2">
      <c r="A38" s="8"/>
      <c r="B38" s="8" t="s">
        <v>52</v>
      </c>
      <c r="C38" s="25">
        <f>C37</f>
        <v>4389.2119030632894</v>
      </c>
      <c r="D38" s="25">
        <f t="shared" ref="D38:AF38" si="17">D37+C38</f>
        <v>9002.9842172923964</v>
      </c>
      <c r="E38" s="25">
        <f t="shared" si="17"/>
        <v>13852.805879511696</v>
      </c>
      <c r="F38" s="25">
        <f>F37+E38</f>
        <v>18950.753622358083</v>
      </c>
      <c r="G38" s="25">
        <f>G37+F38</f>
        <v>24309.52204703039</v>
      </c>
      <c r="H38" s="25">
        <f>H37+G38</f>
        <v>29942.455234617635</v>
      </c>
      <c r="I38" s="25">
        <f>I37+H38</f>
        <v>35863.579974722816</v>
      </c>
      <c r="J38" s="25">
        <f t="shared" si="17"/>
        <v>42087.640694126254</v>
      </c>
      <c r="K38" s="25">
        <f>K37+J38</f>
        <v>48630.136172465514</v>
      </c>
      <c r="L38" s="25">
        <f t="shared" si="17"/>
        <v>55507.358136359282</v>
      </c>
      <c r="M38" s="25">
        <f t="shared" si="17"/>
        <v>62736.431828079803</v>
      </c>
      <c r="N38" s="25">
        <f t="shared" si="17"/>
        <v>70335.358649795671</v>
      </c>
      <c r="O38" s="25">
        <f t="shared" si="17"/>
        <v>78323.060989574908</v>
      </c>
      <c r="P38" s="25">
        <f t="shared" si="17"/>
        <v>86719.429340771632</v>
      </c>
      <c r="Q38" s="25">
        <f t="shared" si="17"/>
        <v>95545.371832129691</v>
      </c>
      <c r="R38" s="25">
        <f t="shared" si="17"/>
        <v>104822.86629194068</v>
      </c>
      <c r="S38" s="25">
        <f t="shared" si="17"/>
        <v>114575.01497590286</v>
      </c>
      <c r="T38" s="25">
        <f t="shared" si="17"/>
        <v>124826.10209496139</v>
      </c>
      <c r="U38" s="25">
        <f t="shared" si="17"/>
        <v>135601.65428638193</v>
      </c>
      <c r="V38" s="25">
        <f t="shared" si="17"/>
        <v>146928.50417863924</v>
      </c>
      <c r="W38" s="25">
        <f t="shared" si="17"/>
        <v>158834.85720840594</v>
      </c>
      <c r="X38" s="25">
        <f t="shared" si="17"/>
        <v>171350.36185602541</v>
      </c>
      <c r="Y38" s="25">
        <f t="shared" si="17"/>
        <v>184506.18347436475</v>
      </c>
      <c r="Z38" s="25">
        <f t="shared" si="17"/>
        <v>198335.08189489186</v>
      </c>
      <c r="AA38" s="25">
        <f t="shared" si="17"/>
        <v>212871.49300422685</v>
      </c>
      <c r="AB38" s="25">
        <f t="shared" si="17"/>
        <v>228151.61449430455</v>
      </c>
      <c r="AC38" s="25">
        <f t="shared" si="17"/>
        <v>244213.49599967807</v>
      </c>
      <c r="AD38" s="25">
        <f t="shared" si="17"/>
        <v>261097.133846418</v>
      </c>
      <c r="AE38" s="25">
        <f t="shared" si="17"/>
        <v>278844.57064854505</v>
      </c>
      <c r="AF38" s="25">
        <f t="shared" si="17"/>
        <v>297500.00000000501</v>
      </c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15.75" customHeight="1" x14ac:dyDescent="0.2">
      <c r="A39" s="8"/>
      <c r="B39" s="26" t="s">
        <v>53</v>
      </c>
      <c r="C39" s="27">
        <f t="shared" ref="C39:AH39" si="18">C37/$F$9</f>
        <v>8.3604036248824565E-2</v>
      </c>
      <c r="D39" s="27">
        <f t="shared" si="18"/>
        <v>8.7881377413887754E-2</v>
      </c>
      <c r="E39" s="27">
        <f t="shared" si="18"/>
        <v>9.2377555470843795E-2</v>
      </c>
      <c r="F39" s="27">
        <f t="shared" si="18"/>
        <v>9.7103766530407365E-2</v>
      </c>
      <c r="G39" s="27">
        <f t="shared" si="18"/>
        <v>0.10207177951756777</v>
      </c>
      <c r="H39" s="27">
        <f t="shared" si="18"/>
        <v>0.10729396547785229</v>
      </c>
      <c r="I39" s="27">
        <f t="shared" si="18"/>
        <v>0.11278332838295582</v>
      </c>
      <c r="J39" s="27">
        <f t="shared" si="18"/>
        <v>0.11855353751244645</v>
      </c>
      <c r="K39" s="27">
        <f t="shared" si="18"/>
        <v>0.12461896149217638</v>
      </c>
      <c r="L39" s="27">
        <f t="shared" si="18"/>
        <v>0.130994704074167</v>
      </c>
      <c r="M39" s="27">
        <f t="shared" si="18"/>
        <v>0.13769664174705754</v>
      </c>
      <c r="N39" s="27">
        <f t="shared" si="18"/>
        <v>0.14474146327077844</v>
      </c>
      <c r="O39" s="27">
        <f t="shared" si="18"/>
        <v>0.1521467112338902</v>
      </c>
      <c r="P39" s="27">
        <f t="shared" si="18"/>
        <v>0.15993082573708048</v>
      </c>
      <c r="Q39" s="27">
        <f t="shared" si="18"/>
        <v>0.16811319031158206</v>
      </c>
      <c r="R39" s="27">
        <f t="shared" si="18"/>
        <v>0.17671418018687593</v>
      </c>
      <c r="S39" s="27">
        <f t="shared" si="18"/>
        <v>0.18575521302785103</v>
      </c>
      <c r="T39" s="27">
        <f t="shared" si="18"/>
        <v>0.19525880226778156</v>
      </c>
      <c r="U39" s="27">
        <f t="shared" si="18"/>
        <v>0.20524861316991516</v>
      </c>
      <c r="V39" s="27">
        <f t="shared" si="18"/>
        <v>0.21574952175728201</v>
      </c>
      <c r="W39" s="27">
        <f t="shared" si="18"/>
        <v>0.226787676757461</v>
      </c>
      <c r="X39" s="27">
        <f t="shared" si="18"/>
        <v>0.23839056471656131</v>
      </c>
      <c r="Y39" s="27">
        <f t="shared" si="18"/>
        <v>0.2505870784445588</v>
      </c>
      <c r="Z39" s="27">
        <f t="shared" si="18"/>
        <v>0.26340758896242117</v>
      </c>
      <c r="AA39" s="27">
        <f t="shared" si="18"/>
        <v>0.27688402113019034</v>
      </c>
      <c r="AB39" s="27">
        <f t="shared" si="18"/>
        <v>0.29104993314433708</v>
      </c>
      <c r="AC39" s="27">
        <f t="shared" si="18"/>
        <v>0.3059406001023528</v>
      </c>
      <c r="AD39" s="27">
        <f t="shared" si="18"/>
        <v>0.32159310184266554</v>
      </c>
      <c r="AE39" s="27">
        <f t="shared" si="18"/>
        <v>0.3380464152786099</v>
      </c>
      <c r="AF39" s="27">
        <f t="shared" si="18"/>
        <v>0.35534151145638027</v>
      </c>
      <c r="AG39" s="27">
        <f t="shared" si="18"/>
        <v>0</v>
      </c>
      <c r="AH39" s="27">
        <f t="shared" si="18"/>
        <v>0</v>
      </c>
      <c r="AI39" s="27">
        <f t="shared" ref="AI39:BN39" si="19">AI37/$F$9</f>
        <v>0</v>
      </c>
      <c r="AJ39" s="27">
        <f t="shared" si="19"/>
        <v>0</v>
      </c>
      <c r="AK39" s="27">
        <f t="shared" si="19"/>
        <v>0</v>
      </c>
      <c r="AL39" s="27">
        <f t="shared" si="19"/>
        <v>0</v>
      </c>
      <c r="AM39" s="27">
        <f t="shared" si="19"/>
        <v>0</v>
      </c>
      <c r="AN39" s="27">
        <f t="shared" si="19"/>
        <v>0</v>
      </c>
      <c r="AO39" s="27">
        <f t="shared" si="19"/>
        <v>0</v>
      </c>
      <c r="AP39" s="27">
        <f t="shared" si="19"/>
        <v>0</v>
      </c>
      <c r="AQ39" s="27">
        <f t="shared" si="19"/>
        <v>0</v>
      </c>
      <c r="AR39" s="27">
        <f t="shared" si="19"/>
        <v>0</v>
      </c>
      <c r="AS39" s="27">
        <f t="shared" si="19"/>
        <v>0</v>
      </c>
      <c r="AT39" s="27">
        <f t="shared" si="19"/>
        <v>0</v>
      </c>
      <c r="AU39" s="27">
        <f t="shared" si="19"/>
        <v>0</v>
      </c>
      <c r="AV39" s="27">
        <f t="shared" si="19"/>
        <v>0</v>
      </c>
      <c r="AW39" s="27">
        <f t="shared" si="19"/>
        <v>0</v>
      </c>
      <c r="AX39" s="27">
        <f t="shared" si="19"/>
        <v>0</v>
      </c>
      <c r="AY39" s="27">
        <f t="shared" si="19"/>
        <v>0</v>
      </c>
      <c r="AZ39" s="27">
        <f t="shared" si="19"/>
        <v>0</v>
      </c>
      <c r="BA39" s="27">
        <f t="shared" si="19"/>
        <v>0</v>
      </c>
      <c r="BB39" s="27">
        <f t="shared" si="19"/>
        <v>0</v>
      </c>
      <c r="BC39" s="27">
        <f t="shared" si="19"/>
        <v>0</v>
      </c>
      <c r="BD39" s="27">
        <f t="shared" si="19"/>
        <v>0</v>
      </c>
      <c r="BE39" s="27">
        <f t="shared" si="19"/>
        <v>0</v>
      </c>
      <c r="BF39" s="27">
        <f t="shared" si="19"/>
        <v>0</v>
      </c>
      <c r="BG39" s="27">
        <f t="shared" si="19"/>
        <v>0</v>
      </c>
      <c r="BH39" s="27">
        <f t="shared" si="19"/>
        <v>0</v>
      </c>
      <c r="BI39" s="27">
        <f t="shared" si="19"/>
        <v>0</v>
      </c>
      <c r="BJ39" s="27">
        <f t="shared" si="19"/>
        <v>0</v>
      </c>
      <c r="BK39" s="27">
        <f t="shared" si="19"/>
        <v>0</v>
      </c>
      <c r="BL39" s="27">
        <f t="shared" si="19"/>
        <v>0</v>
      </c>
      <c r="BM39" s="27">
        <f t="shared" si="19"/>
        <v>0</v>
      </c>
      <c r="BN39" s="27">
        <f t="shared" si="19"/>
        <v>0</v>
      </c>
      <c r="BO39" s="27">
        <f t="shared" ref="BO39:BT39" si="20">BO37/$F$9</f>
        <v>0</v>
      </c>
      <c r="BP39" s="27">
        <f t="shared" si="20"/>
        <v>0</v>
      </c>
      <c r="BQ39" s="27">
        <f t="shared" si="20"/>
        <v>0</v>
      </c>
      <c r="BR39" s="27">
        <f t="shared" si="20"/>
        <v>0</v>
      </c>
      <c r="BS39" s="27">
        <f t="shared" si="20"/>
        <v>0</v>
      </c>
      <c r="BT39" s="27">
        <f t="shared" si="20"/>
        <v>0</v>
      </c>
    </row>
    <row r="40" spans="1:72" ht="15.75" customHeight="1" x14ac:dyDescent="0.2">
      <c r="A40" s="8"/>
      <c r="B40" s="29" t="s">
        <v>54</v>
      </c>
      <c r="C40" s="30">
        <f t="shared" ref="C40:BT40" si="21">C31+C39</f>
        <v>9.8054706415085152E-2</v>
      </c>
      <c r="D40" s="30">
        <f t="shared" si="21"/>
        <v>0.11751162253272894</v>
      </c>
      <c r="E40" s="30">
        <f t="shared" si="21"/>
        <v>0.13779455854036873</v>
      </c>
      <c r="F40" s="30">
        <f t="shared" si="21"/>
        <v>0.15893899786864349</v>
      </c>
      <c r="G40" s="30">
        <f t="shared" si="21"/>
        <v>0.18098196825526353</v>
      </c>
      <c r="H40" s="30">
        <f t="shared" si="21"/>
        <v>0.20396210991098598</v>
      </c>
      <c r="I40" s="30">
        <f t="shared" si="21"/>
        <v>0.22791974673934506</v>
      </c>
      <c r="J40" s="30">
        <f t="shared" si="21"/>
        <v>0.25289696074902146</v>
      </c>
      <c r="K40" s="30">
        <f t="shared" si="21"/>
        <v>0.27893766980414453</v>
      </c>
      <c r="L40" s="30">
        <f t="shared" si="21"/>
        <v>0.30608770886454417</v>
      </c>
      <c r="M40" s="30">
        <f t="shared" si="21"/>
        <v>0.33439491487497985</v>
      </c>
      <c r="N40" s="30">
        <f t="shared" si="21"/>
        <v>0.36390921546974792</v>
      </c>
      <c r="O40" s="30">
        <f t="shared" si="21"/>
        <v>0.39468272166674861</v>
      </c>
      <c r="P40" s="30">
        <f t="shared" si="21"/>
        <v>0.42676982473318348</v>
      </c>
      <c r="Q40" s="30">
        <f t="shared" si="21"/>
        <v>0.46022729741345925</v>
      </c>
      <c r="R40" s="30">
        <f t="shared" si="21"/>
        <v>0.49511439971875848</v>
      </c>
      <c r="S40" s="30">
        <f t="shared" si="21"/>
        <v>0.5314929894869389</v>
      </c>
      <c r="T40" s="30">
        <f t="shared" si="21"/>
        <v>0.56942763793116324</v>
      </c>
      <c r="U40" s="30">
        <f t="shared" si="21"/>
        <v>0.60898575040576208</v>
      </c>
      <c r="V40" s="30">
        <f t="shared" si="21"/>
        <v>0.65023769262849307</v>
      </c>
      <c r="W40" s="30">
        <f t="shared" si="21"/>
        <v>0.6932569226094506</v>
      </c>
      <c r="X40" s="30">
        <f t="shared" si="21"/>
        <v>0.73812012854856057</v>
      </c>
      <c r="Y40" s="30">
        <f t="shared" si="21"/>
        <v>0.78490737297576829</v>
      </c>
      <c r="Z40" s="30">
        <f t="shared" si="21"/>
        <v>0.83370224342080923</v>
      </c>
      <c r="AA40" s="30">
        <f t="shared" si="21"/>
        <v>0.88459200991284392</v>
      </c>
      <c r="AB40" s="30">
        <f t="shared" si="21"/>
        <v>0.93766778962422737</v>
      </c>
      <c r="AC40" s="30">
        <f t="shared" si="21"/>
        <v>0.99302471898736866</v>
      </c>
      <c r="AD40" s="30">
        <f t="shared" si="21"/>
        <v>1.0507621336290125</v>
      </c>
      <c r="AE40" s="30">
        <f t="shared" si="21"/>
        <v>1.1109837564823406</v>
      </c>
      <c r="AF40" s="30">
        <f t="shared" si="21"/>
        <v>1.1737978944541905</v>
      </c>
      <c r="AG40" s="30">
        <f t="shared" si="21"/>
        <v>1.2308348901119066</v>
      </c>
      <c r="AH40" s="30">
        <f t="shared" si="21"/>
        <v>1.280068285716383</v>
      </c>
      <c r="AI40" s="30">
        <f t="shared" si="21"/>
        <v>1.3312710171450384</v>
      </c>
      <c r="AJ40" s="30">
        <f t="shared" si="21"/>
        <v>1.38452185783084</v>
      </c>
      <c r="AK40" s="30">
        <f t="shared" si="21"/>
        <v>1.4399027321440736</v>
      </c>
      <c r="AL40" s="30">
        <f t="shared" si="21"/>
        <v>1.4974988414298367</v>
      </c>
      <c r="AM40" s="30">
        <f t="shared" si="21"/>
        <v>1.5573987950870296</v>
      </c>
      <c r="AN40" s="30">
        <f t="shared" si="21"/>
        <v>1.6196947468905114</v>
      </c>
      <c r="AO40" s="30">
        <f t="shared" si="21"/>
        <v>1.684482536766132</v>
      </c>
      <c r="AP40" s="30">
        <f t="shared" si="21"/>
        <v>1.7518618382367772</v>
      </c>
      <c r="AQ40" s="30">
        <f t="shared" si="21"/>
        <v>1.8219363117662484</v>
      </c>
      <c r="AR40" s="30">
        <f t="shared" si="21"/>
        <v>1.8948137642368983</v>
      </c>
      <c r="AS40" s="30">
        <f t="shared" si="21"/>
        <v>1.9706063148063742</v>
      </c>
      <c r="AT40" s="30">
        <f t="shared" si="21"/>
        <v>2.0494305673986291</v>
      </c>
      <c r="AU40" s="30">
        <f t="shared" si="21"/>
        <v>2.1314077900945749</v>
      </c>
      <c r="AV40" s="30">
        <f t="shared" si="21"/>
        <v>2.2166641016983575</v>
      </c>
      <c r="AW40" s="30">
        <f t="shared" si="21"/>
        <v>2.3053306657662924</v>
      </c>
      <c r="AX40" s="30">
        <f t="shared" si="21"/>
        <v>2.3975438923969441</v>
      </c>
      <c r="AY40" s="30">
        <f t="shared" si="21"/>
        <v>2.4934456480928215</v>
      </c>
      <c r="AZ40" s="30">
        <f t="shared" si="21"/>
        <v>2.5931834740165352</v>
      </c>
      <c r="BA40" s="30">
        <f t="shared" si="21"/>
        <v>2.696910812977197</v>
      </c>
      <c r="BB40" s="30">
        <f t="shared" si="21"/>
        <v>2.8047872454962843</v>
      </c>
      <c r="BC40" s="30">
        <f t="shared" si="21"/>
        <v>2.9169787353161358</v>
      </c>
      <c r="BD40" s="30">
        <f t="shared" si="21"/>
        <v>3.0336578847287812</v>
      </c>
      <c r="BE40" s="30">
        <f t="shared" si="21"/>
        <v>3.1550042001179324</v>
      </c>
      <c r="BF40" s="30">
        <f t="shared" si="21"/>
        <v>3.2812043681226495</v>
      </c>
      <c r="BG40" s="30">
        <f t="shared" si="21"/>
        <v>3.4124525428475563</v>
      </c>
      <c r="BH40" s="30">
        <f t="shared" si="21"/>
        <v>3.5489506445614589</v>
      </c>
      <c r="BI40" s="30">
        <f t="shared" si="21"/>
        <v>3.6909086703439167</v>
      </c>
      <c r="BJ40" s="30">
        <f t="shared" si="21"/>
        <v>3.8385450171576729</v>
      </c>
      <c r="BK40" s="30">
        <f t="shared" si="21"/>
        <v>3.9920868178439801</v>
      </c>
      <c r="BL40" s="30">
        <f t="shared" si="21"/>
        <v>4.1517702905577396</v>
      </c>
      <c r="BM40" s="30">
        <f t="shared" si="21"/>
        <v>4.3178411021800498</v>
      </c>
      <c r="BN40" s="30">
        <f t="shared" si="21"/>
        <v>4.4905547462672502</v>
      </c>
      <c r="BO40" s="30">
        <f t="shared" si="21"/>
        <v>4.6701769361179402</v>
      </c>
      <c r="BP40" s="30">
        <f t="shared" si="21"/>
        <v>4.8569840135626592</v>
      </c>
      <c r="BQ40" s="30">
        <f t="shared" si="21"/>
        <v>5.051263374105166</v>
      </c>
      <c r="BR40" s="30">
        <f t="shared" si="21"/>
        <v>5.253313909069373</v>
      </c>
      <c r="BS40" s="30">
        <f t="shared" si="21"/>
        <v>5.4634464654321482</v>
      </c>
      <c r="BT40" s="30">
        <f t="shared" si="21"/>
        <v>5.6819843240494343</v>
      </c>
    </row>
    <row r="41" spans="1:72" ht="15.75" customHeight="1" x14ac:dyDescent="0.2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</row>
    <row r="42" spans="1:72" ht="15.75" customHeight="1" x14ac:dyDescent="0.2"/>
    <row r="43" spans="1:72" ht="15.75" customHeight="1" x14ac:dyDescent="0.2"/>
    <row r="44" spans="1:72" ht="15.75" customHeight="1" x14ac:dyDescent="0.2">
      <c r="B44" s="21" t="s">
        <v>32</v>
      </c>
      <c r="C44" s="99"/>
    </row>
    <row r="45" spans="1:72" ht="15.75" customHeight="1" x14ac:dyDescent="0.2">
      <c r="B45" s="31" t="s">
        <v>55</v>
      </c>
      <c r="C45" s="32">
        <f>F5</f>
        <v>350000</v>
      </c>
      <c r="D45" s="32">
        <f t="shared" ref="D45:AF45" si="22">C45+C46</f>
        <v>367500</v>
      </c>
      <c r="E45" s="32">
        <f t="shared" si="22"/>
        <v>385875</v>
      </c>
      <c r="F45" s="32">
        <f>E45+E46</f>
        <v>405168.75</v>
      </c>
      <c r="G45" s="32">
        <f>F45+F46</f>
        <v>425427.1875</v>
      </c>
      <c r="H45" s="32">
        <f>G45+G46</f>
        <v>446698.546875</v>
      </c>
      <c r="I45" s="32">
        <f>H45+H46</f>
        <v>469033.47421875002</v>
      </c>
      <c r="J45" s="32">
        <f t="shared" si="22"/>
        <v>492485.14792968752</v>
      </c>
      <c r="K45" s="32">
        <f>J45+J46</f>
        <v>517109.40532617189</v>
      </c>
      <c r="L45" s="32">
        <f t="shared" si="22"/>
        <v>542964.87559248053</v>
      </c>
      <c r="M45" s="32">
        <f t="shared" si="22"/>
        <v>570113.11937210453</v>
      </c>
      <c r="N45" s="32">
        <f t="shared" si="22"/>
        <v>598618.77534070972</v>
      </c>
      <c r="O45" s="32">
        <f t="shared" si="22"/>
        <v>628549.71410774521</v>
      </c>
      <c r="P45" s="32">
        <f t="shared" si="22"/>
        <v>659977.19981313252</v>
      </c>
      <c r="Q45" s="32">
        <f t="shared" si="22"/>
        <v>692976.05980378913</v>
      </c>
      <c r="R45" s="32">
        <f t="shared" si="22"/>
        <v>727624.86279397854</v>
      </c>
      <c r="S45" s="32">
        <f t="shared" si="22"/>
        <v>764006.10593367741</v>
      </c>
      <c r="T45" s="32">
        <f t="shared" si="22"/>
        <v>802206.41123036132</v>
      </c>
      <c r="U45" s="32">
        <f t="shared" si="22"/>
        <v>842316.7317918794</v>
      </c>
      <c r="V45" s="32">
        <f t="shared" si="22"/>
        <v>884432.56838147342</v>
      </c>
      <c r="W45" s="32">
        <f t="shared" si="22"/>
        <v>928654.19680054707</v>
      </c>
      <c r="X45" s="32">
        <f t="shared" si="22"/>
        <v>975086.90664057445</v>
      </c>
      <c r="Y45" s="32">
        <f t="shared" si="22"/>
        <v>1023841.2519726031</v>
      </c>
      <c r="Z45" s="32">
        <f t="shared" si="22"/>
        <v>1075033.3145712332</v>
      </c>
      <c r="AA45" s="32">
        <f t="shared" si="22"/>
        <v>1128784.9802997948</v>
      </c>
      <c r="AB45" s="32">
        <f t="shared" si="22"/>
        <v>1185224.2293147845</v>
      </c>
      <c r="AC45" s="32">
        <f t="shared" si="22"/>
        <v>1244485.4407805237</v>
      </c>
      <c r="AD45" s="32">
        <f t="shared" si="22"/>
        <v>1306709.71281955</v>
      </c>
      <c r="AE45" s="32">
        <f t="shared" si="22"/>
        <v>1372045.1984605275</v>
      </c>
      <c r="AF45" s="32">
        <f t="shared" si="22"/>
        <v>1440647.4583835539</v>
      </c>
    </row>
    <row r="46" spans="1:72" ht="15.75" customHeight="1" x14ac:dyDescent="0.2">
      <c r="B46" s="33" t="s">
        <v>56</v>
      </c>
      <c r="C46" s="32">
        <f>$F$5*$H$11</f>
        <v>17500</v>
      </c>
      <c r="D46" s="32">
        <f t="shared" ref="D46:AF46" si="23">D45*$H$11</f>
        <v>18375</v>
      </c>
      <c r="E46" s="32">
        <f t="shared" si="23"/>
        <v>19293.75</v>
      </c>
      <c r="F46" s="32">
        <f t="shared" si="23"/>
        <v>20258.4375</v>
      </c>
      <c r="G46" s="32">
        <f t="shared" si="23"/>
        <v>21271.359375</v>
      </c>
      <c r="H46" s="32">
        <f t="shared" si="23"/>
        <v>22334.927343750001</v>
      </c>
      <c r="I46" s="32">
        <f t="shared" si="23"/>
        <v>23451.673710937503</v>
      </c>
      <c r="J46" s="32">
        <f t="shared" si="23"/>
        <v>24624.257396484376</v>
      </c>
      <c r="K46" s="32">
        <f t="shared" si="23"/>
        <v>25855.470266308595</v>
      </c>
      <c r="L46" s="32">
        <f t="shared" si="23"/>
        <v>27148.243779624027</v>
      </c>
      <c r="M46" s="32">
        <f t="shared" si="23"/>
        <v>28505.655968605228</v>
      </c>
      <c r="N46" s="32">
        <f t="shared" si="23"/>
        <v>29930.938767035488</v>
      </c>
      <c r="O46" s="32">
        <f t="shared" si="23"/>
        <v>31427.485705387262</v>
      </c>
      <c r="P46" s="32">
        <f t="shared" si="23"/>
        <v>32998.859990656631</v>
      </c>
      <c r="Q46" s="32">
        <f t="shared" si="23"/>
        <v>34648.802990189455</v>
      </c>
      <c r="R46" s="32">
        <f t="shared" si="23"/>
        <v>36381.243139698927</v>
      </c>
      <c r="S46" s="32">
        <f t="shared" si="23"/>
        <v>38200.305296683873</v>
      </c>
      <c r="T46" s="32">
        <f t="shared" si="23"/>
        <v>40110.32056151807</v>
      </c>
      <c r="U46" s="32">
        <f t="shared" si="23"/>
        <v>42115.836589593971</v>
      </c>
      <c r="V46" s="32">
        <f t="shared" si="23"/>
        <v>44221.628419073677</v>
      </c>
      <c r="W46" s="32">
        <f t="shared" si="23"/>
        <v>46432.709840027353</v>
      </c>
      <c r="X46" s="32">
        <f t="shared" si="23"/>
        <v>48754.345332028723</v>
      </c>
      <c r="Y46" s="32">
        <f t="shared" si="23"/>
        <v>51192.06259863016</v>
      </c>
      <c r="Z46" s="32">
        <f t="shared" si="23"/>
        <v>53751.665728561667</v>
      </c>
      <c r="AA46" s="32">
        <f t="shared" si="23"/>
        <v>56439.249014989742</v>
      </c>
      <c r="AB46" s="32">
        <f t="shared" si="23"/>
        <v>59261.21146573923</v>
      </c>
      <c r="AC46" s="32">
        <f t="shared" si="23"/>
        <v>62224.272039026189</v>
      </c>
      <c r="AD46" s="32">
        <f t="shared" si="23"/>
        <v>65335.485640977502</v>
      </c>
      <c r="AE46" s="32">
        <f t="shared" si="23"/>
        <v>68602.259923026373</v>
      </c>
      <c r="AF46" s="32">
        <f t="shared" si="23"/>
        <v>72032.372919177695</v>
      </c>
      <c r="AG46" s="32">
        <f t="shared" ref="AG46:BT46" si="24">AF46*(1+$H$11)</f>
        <v>75633.991565136588</v>
      </c>
      <c r="AH46" s="32">
        <f t="shared" si="24"/>
        <v>79415.691143393415</v>
      </c>
      <c r="AI46" s="32">
        <f t="shared" si="24"/>
        <v>83386.475700563082</v>
      </c>
      <c r="AJ46" s="32">
        <f t="shared" si="24"/>
        <v>87555.79948559124</v>
      </c>
      <c r="AK46" s="32">
        <f t="shared" si="24"/>
        <v>91933.589459870811</v>
      </c>
      <c r="AL46" s="32">
        <f t="shared" si="24"/>
        <v>96530.268932864361</v>
      </c>
      <c r="AM46" s="32">
        <f t="shared" si="24"/>
        <v>101356.78237950758</v>
      </c>
      <c r="AN46" s="32">
        <f t="shared" si="24"/>
        <v>106424.62149848297</v>
      </c>
      <c r="AO46" s="32">
        <f t="shared" si="24"/>
        <v>111745.85257340713</v>
      </c>
      <c r="AP46" s="32">
        <f t="shared" si="24"/>
        <v>117333.14520207749</v>
      </c>
      <c r="AQ46" s="32">
        <f t="shared" si="24"/>
        <v>123199.80246218137</v>
      </c>
      <c r="AR46" s="32">
        <f t="shared" si="24"/>
        <v>129359.79258529044</v>
      </c>
      <c r="AS46" s="32">
        <f t="shared" si="24"/>
        <v>135827.78221455496</v>
      </c>
      <c r="AT46" s="32">
        <f t="shared" si="24"/>
        <v>142619.17132528272</v>
      </c>
      <c r="AU46" s="32">
        <f t="shared" si="24"/>
        <v>149750.12989154685</v>
      </c>
      <c r="AV46" s="32">
        <f t="shared" si="24"/>
        <v>157237.63638612421</v>
      </c>
      <c r="AW46" s="32">
        <f t="shared" si="24"/>
        <v>165099.51820543042</v>
      </c>
      <c r="AX46" s="32">
        <f t="shared" si="24"/>
        <v>173354.49411570193</v>
      </c>
      <c r="AY46" s="32">
        <f t="shared" si="24"/>
        <v>182022.21882148704</v>
      </c>
      <c r="AZ46" s="32">
        <f t="shared" si="24"/>
        <v>191123.32976256139</v>
      </c>
      <c r="BA46" s="32">
        <f t="shared" si="24"/>
        <v>200679.49625068947</v>
      </c>
      <c r="BB46" s="32">
        <f t="shared" si="24"/>
        <v>210713.47106322396</v>
      </c>
      <c r="BC46" s="32">
        <f t="shared" si="24"/>
        <v>221249.14461638517</v>
      </c>
      <c r="BD46" s="32">
        <f t="shared" si="24"/>
        <v>232311.60184720444</v>
      </c>
      <c r="BE46" s="32">
        <f t="shared" si="24"/>
        <v>243927.18193956467</v>
      </c>
      <c r="BF46" s="32">
        <f t="shared" si="24"/>
        <v>256123.54103654291</v>
      </c>
      <c r="BG46" s="32">
        <f t="shared" si="24"/>
        <v>268929.71808837005</v>
      </c>
      <c r="BH46" s="32">
        <f t="shared" si="24"/>
        <v>282376.20399278856</v>
      </c>
      <c r="BI46" s="32">
        <f t="shared" si="24"/>
        <v>296495.01419242803</v>
      </c>
      <c r="BJ46" s="32">
        <f t="shared" si="24"/>
        <v>311319.76490204944</v>
      </c>
      <c r="BK46" s="32">
        <f t="shared" si="24"/>
        <v>326885.7531471519</v>
      </c>
      <c r="BL46" s="32">
        <f t="shared" si="24"/>
        <v>343230.04080450954</v>
      </c>
      <c r="BM46" s="32">
        <f t="shared" si="24"/>
        <v>360391.54284473503</v>
      </c>
      <c r="BN46" s="32">
        <f t="shared" si="24"/>
        <v>378411.11998697178</v>
      </c>
      <c r="BO46" s="32">
        <f t="shared" si="24"/>
        <v>397331.67598632036</v>
      </c>
      <c r="BP46" s="32">
        <f t="shared" si="24"/>
        <v>417198.25978563639</v>
      </c>
      <c r="BQ46" s="32">
        <f t="shared" si="24"/>
        <v>438058.1727749182</v>
      </c>
      <c r="BR46" s="32">
        <f t="shared" si="24"/>
        <v>459961.08141366416</v>
      </c>
      <c r="BS46" s="32">
        <f t="shared" si="24"/>
        <v>482959.13548434741</v>
      </c>
      <c r="BT46" s="32">
        <f t="shared" si="24"/>
        <v>507107.09225856478</v>
      </c>
    </row>
    <row r="47" spans="1:72" ht="15.75" customHeight="1" x14ac:dyDescent="0.2">
      <c r="B47" s="33" t="s">
        <v>56</v>
      </c>
      <c r="C47" s="32">
        <f>C46</f>
        <v>17500</v>
      </c>
      <c r="D47" s="32">
        <f t="shared" ref="D47:BO47" si="25">D46+C47</f>
        <v>35875</v>
      </c>
      <c r="E47" s="32">
        <f t="shared" si="25"/>
        <v>55168.75</v>
      </c>
      <c r="F47" s="32">
        <f>F46+E47</f>
        <v>75427.1875</v>
      </c>
      <c r="G47" s="32">
        <f>G46+F47</f>
        <v>96698.546875</v>
      </c>
      <c r="H47" s="32">
        <f>H46+G47</f>
        <v>119033.47421874999</v>
      </c>
      <c r="I47" s="32">
        <f>I46+H47</f>
        <v>142485.14792968749</v>
      </c>
      <c r="J47" s="32">
        <f t="shared" si="25"/>
        <v>167109.40532617187</v>
      </c>
      <c r="K47" s="32">
        <f>K46+J47</f>
        <v>192964.87559248047</v>
      </c>
      <c r="L47" s="32">
        <f t="shared" si="25"/>
        <v>220113.1193721045</v>
      </c>
      <c r="M47" s="32">
        <f t="shared" si="25"/>
        <v>248618.77534070972</v>
      </c>
      <c r="N47" s="32">
        <f t="shared" si="25"/>
        <v>278549.71410774521</v>
      </c>
      <c r="O47" s="32">
        <f t="shared" si="25"/>
        <v>309977.19981313247</v>
      </c>
      <c r="P47" s="32">
        <f t="shared" si="25"/>
        <v>342976.05980378907</v>
      </c>
      <c r="Q47" s="32">
        <f t="shared" si="25"/>
        <v>377624.86279397854</v>
      </c>
      <c r="R47" s="32">
        <f t="shared" si="25"/>
        <v>414006.10593367746</v>
      </c>
      <c r="S47" s="32">
        <f t="shared" si="25"/>
        <v>452206.41123036132</v>
      </c>
      <c r="T47" s="32">
        <f t="shared" si="25"/>
        <v>492316.7317918794</v>
      </c>
      <c r="U47" s="32">
        <f t="shared" si="25"/>
        <v>534432.56838147342</v>
      </c>
      <c r="V47" s="32">
        <f t="shared" si="25"/>
        <v>578654.19680054707</v>
      </c>
      <c r="W47" s="32">
        <f t="shared" si="25"/>
        <v>625086.90664057445</v>
      </c>
      <c r="X47" s="32">
        <f t="shared" si="25"/>
        <v>673841.25197260315</v>
      </c>
      <c r="Y47" s="32">
        <f t="shared" si="25"/>
        <v>725033.31457123335</v>
      </c>
      <c r="Z47" s="32">
        <f t="shared" si="25"/>
        <v>778784.98029979505</v>
      </c>
      <c r="AA47" s="32">
        <f t="shared" si="25"/>
        <v>835224.22931478475</v>
      </c>
      <c r="AB47" s="32">
        <f t="shared" si="25"/>
        <v>894485.44078052393</v>
      </c>
      <c r="AC47" s="32">
        <f t="shared" si="25"/>
        <v>956709.71281955007</v>
      </c>
      <c r="AD47" s="32">
        <f t="shared" si="25"/>
        <v>1022045.1984605276</v>
      </c>
      <c r="AE47" s="32">
        <f t="shared" si="25"/>
        <v>1090647.4583835539</v>
      </c>
      <c r="AF47" s="32">
        <f t="shared" si="25"/>
        <v>1162679.8313027315</v>
      </c>
      <c r="AG47" s="32">
        <f t="shared" si="25"/>
        <v>1238313.822867868</v>
      </c>
      <c r="AH47" s="32">
        <f t="shared" si="25"/>
        <v>1317729.5140112615</v>
      </c>
      <c r="AI47" s="32">
        <f t="shared" si="25"/>
        <v>1401115.9897118246</v>
      </c>
      <c r="AJ47" s="32">
        <f t="shared" si="25"/>
        <v>1488671.7891974158</v>
      </c>
      <c r="AK47" s="32">
        <f t="shared" si="25"/>
        <v>1580605.3786572865</v>
      </c>
      <c r="AL47" s="32">
        <f t="shared" si="25"/>
        <v>1677135.6475901508</v>
      </c>
      <c r="AM47" s="32">
        <f t="shared" si="25"/>
        <v>1778492.4299696584</v>
      </c>
      <c r="AN47" s="32">
        <f t="shared" si="25"/>
        <v>1884917.0514681414</v>
      </c>
      <c r="AO47" s="32">
        <f t="shared" si="25"/>
        <v>1996662.9040415485</v>
      </c>
      <c r="AP47" s="32">
        <f t="shared" si="25"/>
        <v>2113996.0492436262</v>
      </c>
      <c r="AQ47" s="32">
        <f t="shared" si="25"/>
        <v>2237195.8517058077</v>
      </c>
      <c r="AR47" s="32">
        <f t="shared" si="25"/>
        <v>2366555.6442910982</v>
      </c>
      <c r="AS47" s="32">
        <f t="shared" si="25"/>
        <v>2502383.4265056532</v>
      </c>
      <c r="AT47" s="32">
        <f t="shared" si="25"/>
        <v>2645002.5978309358</v>
      </c>
      <c r="AU47" s="32">
        <f t="shared" si="25"/>
        <v>2794752.7277224828</v>
      </c>
      <c r="AV47" s="32">
        <f t="shared" si="25"/>
        <v>2951990.3641086072</v>
      </c>
      <c r="AW47" s="32">
        <f t="shared" si="25"/>
        <v>3117089.8823140375</v>
      </c>
      <c r="AX47" s="32">
        <f t="shared" si="25"/>
        <v>3290444.3764297394</v>
      </c>
      <c r="AY47" s="32">
        <f t="shared" si="25"/>
        <v>3472466.5952512263</v>
      </c>
      <c r="AZ47" s="32">
        <f t="shared" si="25"/>
        <v>3663589.9250137876</v>
      </c>
      <c r="BA47" s="32">
        <f t="shared" si="25"/>
        <v>3864269.4212644771</v>
      </c>
      <c r="BB47" s="32">
        <f t="shared" si="25"/>
        <v>4074982.8923277012</v>
      </c>
      <c r="BC47" s="32">
        <f t="shared" si="25"/>
        <v>4296232.0369440867</v>
      </c>
      <c r="BD47" s="32">
        <f t="shared" si="25"/>
        <v>4528543.638791291</v>
      </c>
      <c r="BE47" s="32">
        <f t="shared" si="25"/>
        <v>4772470.8207308557</v>
      </c>
      <c r="BF47" s="32">
        <f t="shared" si="25"/>
        <v>5028594.3617673982</v>
      </c>
      <c r="BG47" s="32">
        <f t="shared" si="25"/>
        <v>5297524.079855768</v>
      </c>
      <c r="BH47" s="32">
        <f t="shared" si="25"/>
        <v>5579900.2838485567</v>
      </c>
      <c r="BI47" s="32">
        <f t="shared" si="25"/>
        <v>5876395.2980409851</v>
      </c>
      <c r="BJ47" s="32">
        <f t="shared" si="25"/>
        <v>6187715.0629430348</v>
      </c>
      <c r="BK47" s="32">
        <f t="shared" si="25"/>
        <v>6514600.8160901871</v>
      </c>
      <c r="BL47" s="32">
        <f t="shared" si="25"/>
        <v>6857830.8568946961</v>
      </c>
      <c r="BM47" s="32">
        <f t="shared" si="25"/>
        <v>7218222.3997394312</v>
      </c>
      <c r="BN47" s="32">
        <f t="shared" si="25"/>
        <v>7596633.5197264031</v>
      </c>
      <c r="BO47" s="32">
        <f t="shared" si="25"/>
        <v>7993965.1957127238</v>
      </c>
      <c r="BP47" s="32">
        <f t="shared" ref="BP47:BT47" si="26">BP46+BO47</f>
        <v>8411163.4554983601</v>
      </c>
      <c r="BQ47" s="32">
        <f t="shared" si="26"/>
        <v>8849221.6282732785</v>
      </c>
      <c r="BR47" s="32">
        <f t="shared" si="26"/>
        <v>9309182.7096869424</v>
      </c>
      <c r="BS47" s="32">
        <f t="shared" si="26"/>
        <v>9792141.8451712895</v>
      </c>
      <c r="BT47" s="32">
        <f t="shared" si="26"/>
        <v>10299248.937429855</v>
      </c>
    </row>
    <row r="48" spans="1:72" ht="15.75" customHeight="1" x14ac:dyDescent="0.2">
      <c r="A48" s="8"/>
      <c r="B48" s="26" t="s">
        <v>57</v>
      </c>
      <c r="C48" s="27">
        <f t="shared" ref="C48:AH48" si="27">C46/$F$9</f>
        <v>0.33333333333333331</v>
      </c>
      <c r="D48" s="27">
        <f t="shared" si="27"/>
        <v>0.35</v>
      </c>
      <c r="E48" s="27">
        <f t="shared" si="27"/>
        <v>0.36749999999999999</v>
      </c>
      <c r="F48" s="27">
        <f t="shared" si="27"/>
        <v>0.38587500000000002</v>
      </c>
      <c r="G48" s="27">
        <f t="shared" si="27"/>
        <v>0.40516875000000002</v>
      </c>
      <c r="H48" s="27">
        <f t="shared" si="27"/>
        <v>0.42542718750000003</v>
      </c>
      <c r="I48" s="27">
        <f t="shared" si="27"/>
        <v>0.44669854687500005</v>
      </c>
      <c r="J48" s="27">
        <f t="shared" si="27"/>
        <v>0.46903347421875002</v>
      </c>
      <c r="K48" s="27">
        <f t="shared" si="27"/>
        <v>0.49248514792968751</v>
      </c>
      <c r="L48" s="27">
        <f t="shared" si="27"/>
        <v>0.51710940532617189</v>
      </c>
      <c r="M48" s="27">
        <f t="shared" si="27"/>
        <v>0.54296487559248052</v>
      </c>
      <c r="N48" s="27">
        <f t="shared" si="27"/>
        <v>0.57011311937210452</v>
      </c>
      <c r="O48" s="27">
        <f t="shared" si="27"/>
        <v>0.59861877534070973</v>
      </c>
      <c r="P48" s="27">
        <f t="shared" si="27"/>
        <v>0.62854971410774529</v>
      </c>
      <c r="Q48" s="27">
        <f t="shared" si="27"/>
        <v>0.65997719981313252</v>
      </c>
      <c r="R48" s="27">
        <f t="shared" si="27"/>
        <v>0.69297605980378907</v>
      </c>
      <c r="S48" s="27">
        <f t="shared" si="27"/>
        <v>0.72762486279397853</v>
      </c>
      <c r="T48" s="27">
        <f t="shared" si="27"/>
        <v>0.76400610593367757</v>
      </c>
      <c r="U48" s="27">
        <f t="shared" si="27"/>
        <v>0.8022064112303614</v>
      </c>
      <c r="V48" s="27">
        <f t="shared" si="27"/>
        <v>0.8423167317918796</v>
      </c>
      <c r="W48" s="27">
        <f t="shared" si="27"/>
        <v>0.88443256838147344</v>
      </c>
      <c r="X48" s="27">
        <f t="shared" si="27"/>
        <v>0.92865419680054706</v>
      </c>
      <c r="Y48" s="27">
        <f t="shared" si="27"/>
        <v>0.97508690664057451</v>
      </c>
      <c r="Z48" s="27">
        <f t="shared" si="27"/>
        <v>1.0238412519726032</v>
      </c>
      <c r="AA48" s="27">
        <f t="shared" si="27"/>
        <v>1.0750333145712332</v>
      </c>
      <c r="AB48" s="27">
        <f t="shared" si="27"/>
        <v>1.1287849802997949</v>
      </c>
      <c r="AC48" s="27">
        <f t="shared" si="27"/>
        <v>1.1852242293147845</v>
      </c>
      <c r="AD48" s="27">
        <f t="shared" si="27"/>
        <v>1.2444854407805239</v>
      </c>
      <c r="AE48" s="27">
        <f t="shared" si="27"/>
        <v>1.30670971281955</v>
      </c>
      <c r="AF48" s="27">
        <f t="shared" si="27"/>
        <v>1.3720451984605275</v>
      </c>
      <c r="AG48" s="27">
        <f t="shared" si="27"/>
        <v>1.440647458383554</v>
      </c>
      <c r="AH48" s="27">
        <f t="shared" si="27"/>
        <v>1.5126798313027316</v>
      </c>
      <c r="AI48" s="27">
        <f t="shared" ref="AI48:BN48" si="28">AI46/$F$9</f>
        <v>1.5883138228678682</v>
      </c>
      <c r="AJ48" s="27">
        <f t="shared" si="28"/>
        <v>1.6677295140112618</v>
      </c>
      <c r="AK48" s="27">
        <f t="shared" si="28"/>
        <v>1.7511159897118249</v>
      </c>
      <c r="AL48" s="27">
        <f t="shared" si="28"/>
        <v>1.8386717891974165</v>
      </c>
      <c r="AM48" s="27">
        <f t="shared" si="28"/>
        <v>1.9306053786572872</v>
      </c>
      <c r="AN48" s="27">
        <f t="shared" si="28"/>
        <v>2.0271356475901516</v>
      </c>
      <c r="AO48" s="27">
        <f t="shared" si="28"/>
        <v>2.1284924299696595</v>
      </c>
      <c r="AP48" s="27">
        <f t="shared" si="28"/>
        <v>2.2349170514681425</v>
      </c>
      <c r="AQ48" s="27">
        <f t="shared" si="28"/>
        <v>2.3466629040415499</v>
      </c>
      <c r="AR48" s="27">
        <f t="shared" si="28"/>
        <v>2.4639960492436277</v>
      </c>
      <c r="AS48" s="27">
        <f t="shared" si="28"/>
        <v>2.5871958517058089</v>
      </c>
      <c r="AT48" s="27">
        <f t="shared" si="28"/>
        <v>2.7165556442910992</v>
      </c>
      <c r="AU48" s="27">
        <f t="shared" si="28"/>
        <v>2.8523834265056545</v>
      </c>
      <c r="AV48" s="27">
        <f t="shared" si="28"/>
        <v>2.9950025978309376</v>
      </c>
      <c r="AW48" s="27">
        <f t="shared" si="28"/>
        <v>3.144752727722484</v>
      </c>
      <c r="AX48" s="27">
        <f t="shared" si="28"/>
        <v>3.3019903641086081</v>
      </c>
      <c r="AY48" s="27">
        <f t="shared" si="28"/>
        <v>3.4670898823140388</v>
      </c>
      <c r="AZ48" s="27">
        <f t="shared" si="28"/>
        <v>3.6404443764297407</v>
      </c>
      <c r="BA48" s="27">
        <f t="shared" si="28"/>
        <v>3.8224665952512278</v>
      </c>
      <c r="BB48" s="27">
        <f t="shared" si="28"/>
        <v>4.0135899250137896</v>
      </c>
      <c r="BC48" s="27">
        <f t="shared" si="28"/>
        <v>4.2142694212644791</v>
      </c>
      <c r="BD48" s="27">
        <f t="shared" si="28"/>
        <v>4.4249828923277033</v>
      </c>
      <c r="BE48" s="27">
        <f t="shared" si="28"/>
        <v>4.646232036944089</v>
      </c>
      <c r="BF48" s="27">
        <f t="shared" si="28"/>
        <v>4.8785436387912933</v>
      </c>
      <c r="BG48" s="27">
        <f t="shared" si="28"/>
        <v>5.1224708207308582</v>
      </c>
      <c r="BH48" s="27">
        <f t="shared" si="28"/>
        <v>5.3785943617674015</v>
      </c>
      <c r="BI48" s="27">
        <f t="shared" si="28"/>
        <v>5.6475240798557724</v>
      </c>
      <c r="BJ48" s="27">
        <f t="shared" si="28"/>
        <v>5.9299002838485606</v>
      </c>
      <c r="BK48" s="27">
        <f t="shared" si="28"/>
        <v>6.2263952980409885</v>
      </c>
      <c r="BL48" s="27">
        <f t="shared" si="28"/>
        <v>6.5377150629430387</v>
      </c>
      <c r="BM48" s="27">
        <f t="shared" si="28"/>
        <v>6.8646008160901912</v>
      </c>
      <c r="BN48" s="27">
        <f t="shared" si="28"/>
        <v>7.2078308568947005</v>
      </c>
      <c r="BO48" s="27">
        <f t="shared" ref="BO48:BT48" si="29">BO46/$F$9</f>
        <v>7.5682223997394358</v>
      </c>
      <c r="BP48" s="27">
        <f t="shared" si="29"/>
        <v>7.9466335197264071</v>
      </c>
      <c r="BQ48" s="27">
        <f t="shared" si="29"/>
        <v>8.3439651957127285</v>
      </c>
      <c r="BR48" s="27">
        <f t="shared" si="29"/>
        <v>8.7611634554983642</v>
      </c>
      <c r="BS48" s="27">
        <f t="shared" si="29"/>
        <v>9.1992216282732837</v>
      </c>
      <c r="BT48" s="27">
        <f t="shared" si="29"/>
        <v>9.6591827096869487</v>
      </c>
    </row>
    <row r="49" spans="1:92" ht="15.75" customHeight="1" x14ac:dyDescent="0.2">
      <c r="A49" s="8"/>
      <c r="B49" s="29" t="s">
        <v>54</v>
      </c>
      <c r="C49" s="30">
        <f t="shared" ref="C49:BT49" si="30">C40+C48</f>
        <v>0.43138803974841844</v>
      </c>
      <c r="D49" s="30">
        <f t="shared" si="30"/>
        <v>0.46751162253272893</v>
      </c>
      <c r="E49" s="30">
        <f t="shared" si="30"/>
        <v>0.50529455854036875</v>
      </c>
      <c r="F49" s="30">
        <f t="shared" si="30"/>
        <v>0.54481399786864348</v>
      </c>
      <c r="G49" s="30">
        <f t="shared" si="30"/>
        <v>0.58615071825526355</v>
      </c>
      <c r="H49" s="30">
        <f t="shared" si="30"/>
        <v>0.62938929741098604</v>
      </c>
      <c r="I49" s="30">
        <f t="shared" si="30"/>
        <v>0.67461829361434511</v>
      </c>
      <c r="J49" s="30">
        <f t="shared" si="30"/>
        <v>0.72193043496777154</v>
      </c>
      <c r="K49" s="30">
        <f t="shared" si="30"/>
        <v>0.77142281773383203</v>
      </c>
      <c r="L49" s="30">
        <f t="shared" si="30"/>
        <v>0.82319711419071606</v>
      </c>
      <c r="M49" s="30">
        <f t="shared" si="30"/>
        <v>0.87735979046746038</v>
      </c>
      <c r="N49" s="30">
        <f t="shared" si="30"/>
        <v>0.93402233484185238</v>
      </c>
      <c r="O49" s="30">
        <f t="shared" si="30"/>
        <v>0.99330149700745829</v>
      </c>
      <c r="P49" s="30">
        <f t="shared" si="30"/>
        <v>1.0553195388409287</v>
      </c>
      <c r="Q49" s="30">
        <f t="shared" si="30"/>
        <v>1.1202044972265917</v>
      </c>
      <c r="R49" s="30">
        <f t="shared" si="30"/>
        <v>1.1880904595225474</v>
      </c>
      <c r="S49" s="30">
        <f t="shared" si="30"/>
        <v>1.2591178522809174</v>
      </c>
      <c r="T49" s="30">
        <f t="shared" si="30"/>
        <v>1.3334337438648407</v>
      </c>
      <c r="U49" s="30">
        <f t="shared" si="30"/>
        <v>1.4111921616361234</v>
      </c>
      <c r="V49" s="30">
        <f t="shared" si="30"/>
        <v>1.4925544244203728</v>
      </c>
      <c r="W49" s="30">
        <f t="shared" si="30"/>
        <v>1.577689490990924</v>
      </c>
      <c r="X49" s="30">
        <f t="shared" si="30"/>
        <v>1.6667743253491076</v>
      </c>
      <c r="Y49" s="30">
        <f t="shared" si="30"/>
        <v>1.7599942796163428</v>
      </c>
      <c r="Z49" s="30">
        <f t="shared" si="30"/>
        <v>1.8575434953934125</v>
      </c>
      <c r="AA49" s="30">
        <f t="shared" si="30"/>
        <v>1.9596253244840771</v>
      </c>
      <c r="AB49" s="30">
        <f t="shared" si="30"/>
        <v>2.0664527699240223</v>
      </c>
      <c r="AC49" s="30">
        <f t="shared" si="30"/>
        <v>2.1782489483021532</v>
      </c>
      <c r="AD49" s="30">
        <f t="shared" si="30"/>
        <v>2.2952475744095366</v>
      </c>
      <c r="AE49" s="30">
        <f t="shared" si="30"/>
        <v>2.4176934693018906</v>
      </c>
      <c r="AF49" s="30">
        <f t="shared" si="30"/>
        <v>2.5458430929147182</v>
      </c>
      <c r="AG49" s="30">
        <f t="shared" si="30"/>
        <v>2.6714823484954606</v>
      </c>
      <c r="AH49" s="30">
        <f t="shared" si="30"/>
        <v>2.7927481170191149</v>
      </c>
      <c r="AI49" s="30">
        <f t="shared" si="30"/>
        <v>2.9195848400129067</v>
      </c>
      <c r="AJ49" s="30">
        <f t="shared" si="30"/>
        <v>3.052251371842102</v>
      </c>
      <c r="AK49" s="30">
        <f t="shared" si="30"/>
        <v>3.1910187218558983</v>
      </c>
      <c r="AL49" s="30">
        <f t="shared" si="30"/>
        <v>3.3361706306272532</v>
      </c>
      <c r="AM49" s="30">
        <f t="shared" si="30"/>
        <v>3.4880041737443168</v>
      </c>
      <c r="AN49" s="30">
        <f t="shared" si="30"/>
        <v>3.6468303944806628</v>
      </c>
      <c r="AO49" s="30">
        <f t="shared" si="30"/>
        <v>3.8129749667357915</v>
      </c>
      <c r="AP49" s="30">
        <f t="shared" si="30"/>
        <v>3.9867788897049197</v>
      </c>
      <c r="AQ49" s="30">
        <f t="shared" si="30"/>
        <v>4.1685992158077987</v>
      </c>
      <c r="AR49" s="30">
        <f t="shared" si="30"/>
        <v>4.3588098134805264</v>
      </c>
      <c r="AS49" s="30">
        <f t="shared" si="30"/>
        <v>4.5578021665121833</v>
      </c>
      <c r="AT49" s="30">
        <f t="shared" si="30"/>
        <v>4.7659862116897287</v>
      </c>
      <c r="AU49" s="30">
        <f t="shared" si="30"/>
        <v>4.9837912166002294</v>
      </c>
      <c r="AV49" s="30">
        <f t="shared" si="30"/>
        <v>5.2116666995292951</v>
      </c>
      <c r="AW49" s="30">
        <f t="shared" si="30"/>
        <v>5.4500833934887769</v>
      </c>
      <c r="AX49" s="30">
        <f t="shared" si="30"/>
        <v>5.6995342565055527</v>
      </c>
      <c r="AY49" s="30">
        <f t="shared" si="30"/>
        <v>5.9605355304068599</v>
      </c>
      <c r="AZ49" s="30">
        <f t="shared" si="30"/>
        <v>6.2336278504462754</v>
      </c>
      <c r="BA49" s="30">
        <f t="shared" si="30"/>
        <v>6.5193774082284248</v>
      </c>
      <c r="BB49" s="30">
        <f t="shared" si="30"/>
        <v>6.8183771705100735</v>
      </c>
      <c r="BC49" s="30">
        <f t="shared" si="30"/>
        <v>7.1312481565806145</v>
      </c>
      <c r="BD49" s="30">
        <f t="shared" si="30"/>
        <v>7.458640777056484</v>
      </c>
      <c r="BE49" s="30">
        <f t="shared" si="30"/>
        <v>7.801236237062021</v>
      </c>
      <c r="BF49" s="30">
        <f t="shared" si="30"/>
        <v>8.1597480069139436</v>
      </c>
      <c r="BG49" s="30">
        <f t="shared" si="30"/>
        <v>8.5349233635784145</v>
      </c>
      <c r="BH49" s="30">
        <f t="shared" si="30"/>
        <v>8.9275450063288595</v>
      </c>
      <c r="BI49" s="30">
        <f t="shared" si="30"/>
        <v>9.33843275019969</v>
      </c>
      <c r="BJ49" s="30">
        <f t="shared" si="30"/>
        <v>9.7684453010062331</v>
      </c>
      <c r="BK49" s="30">
        <f t="shared" si="30"/>
        <v>10.218482115884969</v>
      </c>
      <c r="BL49" s="30">
        <f t="shared" si="30"/>
        <v>10.689485353500778</v>
      </c>
      <c r="BM49" s="30">
        <f t="shared" si="30"/>
        <v>11.182441918270241</v>
      </c>
      <c r="BN49" s="30">
        <f t="shared" si="30"/>
        <v>11.698385603161951</v>
      </c>
      <c r="BO49" s="30">
        <f t="shared" si="30"/>
        <v>12.238399335857377</v>
      </c>
      <c r="BP49" s="30">
        <f t="shared" si="30"/>
        <v>12.803617533289067</v>
      </c>
      <c r="BQ49" s="30">
        <f t="shared" si="30"/>
        <v>13.395228569817895</v>
      </c>
      <c r="BR49" s="30">
        <f t="shared" si="30"/>
        <v>14.014477364567737</v>
      </c>
      <c r="BS49" s="30">
        <f t="shared" si="30"/>
        <v>14.662668093705431</v>
      </c>
      <c r="BT49" s="30">
        <f t="shared" si="30"/>
        <v>15.341167033736383</v>
      </c>
    </row>
    <row r="50" spans="1:92" ht="15.75" customHeight="1" x14ac:dyDescent="0.2"/>
    <row r="51" spans="1:92" ht="15.75" customHeight="1" x14ac:dyDescent="0.2"/>
    <row r="52" spans="1:92" ht="15.75" customHeight="1" x14ac:dyDescent="0.2">
      <c r="B52" s="21" t="s">
        <v>58</v>
      </c>
      <c r="C52" s="9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</row>
    <row r="53" spans="1:92" ht="15.75" customHeight="1" x14ac:dyDescent="0.2">
      <c r="B53" s="3" t="s">
        <v>59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</row>
    <row r="54" spans="1:92" ht="15.75" customHeight="1" x14ac:dyDescent="0.2">
      <c r="B54" s="34" t="s">
        <v>60</v>
      </c>
      <c r="C54" s="25">
        <f t="shared" ref="C54:BT54" si="31">C18-C37</f>
        <v>14775.320038470032</v>
      </c>
      <c r="D54" s="25">
        <f t="shared" si="31"/>
        <v>14550.759627304215</v>
      </c>
      <c r="E54" s="25">
        <f t="shared" si="31"/>
        <v>14314.710279314022</v>
      </c>
      <c r="F54" s="25">
        <f t="shared" si="31"/>
        <v>14066.584198686935</v>
      </c>
      <c r="G54" s="25">
        <f t="shared" si="31"/>
        <v>13805.763516861014</v>
      </c>
      <c r="H54" s="25">
        <f t="shared" si="31"/>
        <v>13531.598753946077</v>
      </c>
      <c r="I54" s="25">
        <f t="shared" si="31"/>
        <v>13243.407201428141</v>
      </c>
      <c r="J54" s="25">
        <f t="shared" si="31"/>
        <v>12940.471222129883</v>
      </c>
      <c r="K54" s="25">
        <f t="shared" si="31"/>
        <v>12622.036463194061</v>
      </c>
      <c r="L54" s="25">
        <f t="shared" si="31"/>
        <v>12287.309977639554</v>
      </c>
      <c r="M54" s="25">
        <f t="shared" si="31"/>
        <v>11935.4582498128</v>
      </c>
      <c r="N54" s="25">
        <f t="shared" si="31"/>
        <v>11565.605119817454</v>
      </c>
      <c r="O54" s="25">
        <f t="shared" si="31"/>
        <v>11176.829601754085</v>
      </c>
      <c r="P54" s="25">
        <f t="shared" si="31"/>
        <v>10768.163590336597</v>
      </c>
      <c r="Q54" s="25">
        <f t="shared" si="31"/>
        <v>10338.589450175263</v>
      </c>
      <c r="R54" s="25">
        <f t="shared" si="31"/>
        <v>9887.0374817223346</v>
      </c>
      <c r="S54" s="25">
        <f t="shared" si="31"/>
        <v>9412.3832575711422</v>
      </c>
      <c r="T54" s="25">
        <f t="shared" si="31"/>
        <v>8913.4448224747903</v>
      </c>
      <c r="U54" s="25">
        <f t="shared" si="31"/>
        <v>8388.9797501127759</v>
      </c>
      <c r="V54" s="25">
        <f t="shared" si="31"/>
        <v>7837.6820492760162</v>
      </c>
      <c r="W54" s="25">
        <f t="shared" si="31"/>
        <v>7258.1789117666194</v>
      </c>
      <c r="X54" s="25">
        <f t="shared" si="31"/>
        <v>6649.0272939138522</v>
      </c>
      <c r="Y54" s="25">
        <f t="shared" si="31"/>
        <v>6008.7103231939836</v>
      </c>
      <c r="Z54" s="25">
        <f t="shared" si="31"/>
        <v>5335.6335210062098</v>
      </c>
      <c r="AA54" s="25">
        <f t="shared" si="31"/>
        <v>4628.1208321983286</v>
      </c>
      <c r="AB54" s="25">
        <f t="shared" si="31"/>
        <v>3884.4104514556238</v>
      </c>
      <c r="AC54" s="25">
        <f t="shared" si="31"/>
        <v>3102.6504361597981</v>
      </c>
      <c r="AD54" s="25">
        <f t="shared" si="31"/>
        <v>2280.8940947933806</v>
      </c>
      <c r="AE54" s="25">
        <f t="shared" si="31"/>
        <v>1417.0951394063013</v>
      </c>
      <c r="AF54" s="25">
        <f t="shared" si="31"/>
        <v>509.10259007335844</v>
      </c>
      <c r="AG54" s="25">
        <f t="shared" si="31"/>
        <v>0</v>
      </c>
      <c r="AH54" s="25">
        <f t="shared" si="31"/>
        <v>0</v>
      </c>
      <c r="AI54" s="25">
        <f t="shared" si="31"/>
        <v>0</v>
      </c>
      <c r="AJ54" s="25">
        <f t="shared" si="31"/>
        <v>0</v>
      </c>
      <c r="AK54" s="25">
        <f t="shared" si="31"/>
        <v>0</v>
      </c>
      <c r="AL54" s="25">
        <f t="shared" si="31"/>
        <v>0</v>
      </c>
      <c r="AM54" s="25">
        <f t="shared" si="31"/>
        <v>0</v>
      </c>
      <c r="AN54" s="25">
        <f t="shared" si="31"/>
        <v>0</v>
      </c>
      <c r="AO54" s="25">
        <f t="shared" si="31"/>
        <v>0</v>
      </c>
      <c r="AP54" s="25">
        <f t="shared" si="31"/>
        <v>0</v>
      </c>
      <c r="AQ54" s="25">
        <f t="shared" si="31"/>
        <v>0</v>
      </c>
      <c r="AR54" s="25">
        <f t="shared" si="31"/>
        <v>0</v>
      </c>
      <c r="AS54" s="25">
        <f t="shared" si="31"/>
        <v>0</v>
      </c>
      <c r="AT54" s="25">
        <f t="shared" si="31"/>
        <v>0</v>
      </c>
      <c r="AU54" s="25">
        <f t="shared" si="31"/>
        <v>0</v>
      </c>
      <c r="AV54" s="25">
        <f t="shared" si="31"/>
        <v>0</v>
      </c>
      <c r="AW54" s="25">
        <f t="shared" si="31"/>
        <v>0</v>
      </c>
      <c r="AX54" s="25">
        <f t="shared" si="31"/>
        <v>0</v>
      </c>
      <c r="AY54" s="25">
        <f t="shared" si="31"/>
        <v>0</v>
      </c>
      <c r="AZ54" s="25">
        <f t="shared" si="31"/>
        <v>0</v>
      </c>
      <c r="BA54" s="25">
        <f t="shared" si="31"/>
        <v>0</v>
      </c>
      <c r="BB54" s="25">
        <f t="shared" si="31"/>
        <v>0</v>
      </c>
      <c r="BC54" s="25">
        <f t="shared" si="31"/>
        <v>0</v>
      </c>
      <c r="BD54" s="25">
        <f t="shared" si="31"/>
        <v>0</v>
      </c>
      <c r="BE54" s="25">
        <f t="shared" si="31"/>
        <v>0</v>
      </c>
      <c r="BF54" s="25">
        <f t="shared" si="31"/>
        <v>0</v>
      </c>
      <c r="BG54" s="25">
        <f t="shared" si="31"/>
        <v>0</v>
      </c>
      <c r="BH54" s="25">
        <f t="shared" si="31"/>
        <v>0</v>
      </c>
      <c r="BI54" s="25">
        <f t="shared" si="31"/>
        <v>0</v>
      </c>
      <c r="BJ54" s="25">
        <f t="shared" si="31"/>
        <v>0</v>
      </c>
      <c r="BK54" s="25">
        <f t="shared" si="31"/>
        <v>0</v>
      </c>
      <c r="BL54" s="25">
        <f t="shared" si="31"/>
        <v>0</v>
      </c>
      <c r="BM54" s="25">
        <f t="shared" si="31"/>
        <v>0</v>
      </c>
      <c r="BN54" s="25">
        <f t="shared" si="31"/>
        <v>0</v>
      </c>
      <c r="BO54" s="25">
        <f t="shared" si="31"/>
        <v>0</v>
      </c>
      <c r="BP54" s="25">
        <f t="shared" si="31"/>
        <v>0</v>
      </c>
      <c r="BQ54" s="25">
        <f t="shared" si="31"/>
        <v>0</v>
      </c>
      <c r="BR54" s="25">
        <f t="shared" si="31"/>
        <v>0</v>
      </c>
      <c r="BS54" s="25">
        <f t="shared" si="31"/>
        <v>0</v>
      </c>
      <c r="BT54" s="25">
        <f t="shared" si="31"/>
        <v>0</v>
      </c>
    </row>
    <row r="55" spans="1:92" ht="15.75" customHeight="1" x14ac:dyDescent="0.2">
      <c r="A55" s="8"/>
      <c r="B55" s="34" t="s">
        <v>61</v>
      </c>
      <c r="C55" s="25">
        <f t="shared" ref="C55:BT55" si="32">C19</f>
        <v>1724.8078747379986</v>
      </c>
      <c r="D55" s="25">
        <f t="shared" si="32"/>
        <v>1793.8001897275187</v>
      </c>
      <c r="E55" s="25">
        <f t="shared" si="32"/>
        <v>1865.5521973166196</v>
      </c>
      <c r="F55" s="25">
        <f t="shared" si="32"/>
        <v>1940.1742852092846</v>
      </c>
      <c r="G55" s="25">
        <f t="shared" si="32"/>
        <v>2017.781256617656</v>
      </c>
      <c r="H55" s="25">
        <f t="shared" si="32"/>
        <v>2098.4925068823622</v>
      </c>
      <c r="I55" s="25">
        <f t="shared" si="32"/>
        <v>2182.4322071576566</v>
      </c>
      <c r="J55" s="25">
        <f t="shared" si="32"/>
        <v>2269.7294954439631</v>
      </c>
      <c r="K55" s="25">
        <f t="shared" si="32"/>
        <v>2360.5186752617215</v>
      </c>
      <c r="L55" s="25">
        <f t="shared" si="32"/>
        <v>2454.9394222721903</v>
      </c>
      <c r="M55" s="25">
        <f t="shared" si="32"/>
        <v>2553.1369991630781</v>
      </c>
      <c r="N55" s="25">
        <f t="shared" si="32"/>
        <v>2655.2624791296012</v>
      </c>
      <c r="O55" s="25">
        <f t="shared" si="32"/>
        <v>2761.4729782947852</v>
      </c>
      <c r="P55" s="25">
        <f t="shared" si="32"/>
        <v>2871.9318974265766</v>
      </c>
      <c r="Q55" s="25">
        <f t="shared" si="32"/>
        <v>2986.8091733236397</v>
      </c>
      <c r="R55" s="25">
        <f t="shared" si="32"/>
        <v>3106.2815402565852</v>
      </c>
      <c r="S55" s="25">
        <f t="shared" si="32"/>
        <v>3230.5328018668488</v>
      </c>
      <c r="T55" s="25">
        <f t="shared" si="32"/>
        <v>3359.754113941523</v>
      </c>
      <c r="U55" s="25">
        <f t="shared" si="32"/>
        <v>3494.1442784991841</v>
      </c>
      <c r="V55" s="25">
        <f t="shared" si="32"/>
        <v>3633.9100496391516</v>
      </c>
      <c r="W55" s="25">
        <f t="shared" si="32"/>
        <v>3779.2664516247178</v>
      </c>
      <c r="X55" s="25">
        <f t="shared" si="32"/>
        <v>3930.4371096897066</v>
      </c>
      <c r="Y55" s="25">
        <f t="shared" si="32"/>
        <v>4087.6545940772949</v>
      </c>
      <c r="Z55" s="25">
        <f t="shared" si="32"/>
        <v>4251.1607778403868</v>
      </c>
      <c r="AA55" s="25">
        <f t="shared" si="32"/>
        <v>4421.2072089540025</v>
      </c>
      <c r="AB55" s="25">
        <f t="shared" si="32"/>
        <v>4598.0554973121625</v>
      </c>
      <c r="AC55" s="25">
        <f t="shared" si="32"/>
        <v>4781.9777172046488</v>
      </c>
      <c r="AD55" s="25">
        <f t="shared" si="32"/>
        <v>4973.256825892835</v>
      </c>
      <c r="AE55" s="25">
        <f t="shared" si="32"/>
        <v>5172.1870989285489</v>
      </c>
      <c r="AF55" s="25">
        <f t="shared" si="32"/>
        <v>5379.0745828856907</v>
      </c>
      <c r="AG55" s="25">
        <f t="shared" si="32"/>
        <v>5594.2375662011182</v>
      </c>
      <c r="AH55" s="25">
        <f t="shared" si="32"/>
        <v>5818.0070688491633</v>
      </c>
      <c r="AI55" s="25">
        <f t="shared" si="32"/>
        <v>6050.72735160313</v>
      </c>
      <c r="AJ55" s="25">
        <f t="shared" si="32"/>
        <v>6292.7564456672553</v>
      </c>
      <c r="AK55" s="25">
        <f t="shared" si="32"/>
        <v>6544.4667034939457</v>
      </c>
      <c r="AL55" s="25">
        <f t="shared" si="32"/>
        <v>6806.2453716337041</v>
      </c>
      <c r="AM55" s="25">
        <f t="shared" si="32"/>
        <v>7078.4951864990526</v>
      </c>
      <c r="AN55" s="25">
        <f t="shared" si="32"/>
        <v>7361.6349939590145</v>
      </c>
      <c r="AO55" s="25">
        <f t="shared" si="32"/>
        <v>7656.1003937173755</v>
      </c>
      <c r="AP55" s="25">
        <f t="shared" si="32"/>
        <v>7962.3444094660708</v>
      </c>
      <c r="AQ55" s="25">
        <f t="shared" si="32"/>
        <v>8280.8381858447137</v>
      </c>
      <c r="AR55" s="25">
        <f t="shared" si="32"/>
        <v>8612.071713278503</v>
      </c>
      <c r="AS55" s="25">
        <f t="shared" si="32"/>
        <v>8956.5545818096434</v>
      </c>
      <c r="AT55" s="25">
        <f t="shared" si="32"/>
        <v>9314.8167650820287</v>
      </c>
      <c r="AU55" s="25">
        <f t="shared" si="32"/>
        <v>9687.4094356853111</v>
      </c>
      <c r="AV55" s="25">
        <f t="shared" si="32"/>
        <v>10074.905813112724</v>
      </c>
      <c r="AW55" s="25">
        <f t="shared" si="32"/>
        <v>10477.902045637233</v>
      </c>
      <c r="AX55" s="25">
        <f t="shared" si="32"/>
        <v>10897.018127462723</v>
      </c>
      <c r="AY55" s="25">
        <f t="shared" si="32"/>
        <v>11332.898852561233</v>
      </c>
      <c r="AZ55" s="25">
        <f t="shared" si="32"/>
        <v>11786.214806663684</v>
      </c>
      <c r="BA55" s="25">
        <f t="shared" si="32"/>
        <v>12257.663398930232</v>
      </c>
      <c r="BB55" s="25">
        <f t="shared" si="32"/>
        <v>12747.969934887442</v>
      </c>
      <c r="BC55" s="25">
        <f t="shared" si="32"/>
        <v>13257.88873228294</v>
      </c>
      <c r="BD55" s="25">
        <f t="shared" si="32"/>
        <v>13788.204281574257</v>
      </c>
      <c r="BE55" s="25">
        <f t="shared" si="32"/>
        <v>14339.732452837228</v>
      </c>
      <c r="BF55" s="25">
        <f t="shared" si="32"/>
        <v>14913.321750950718</v>
      </c>
      <c r="BG55" s="25">
        <f t="shared" si="32"/>
        <v>15509.854620988746</v>
      </c>
      <c r="BH55" s="25">
        <f t="shared" si="32"/>
        <v>16130.248805828296</v>
      </c>
      <c r="BI55" s="25">
        <f t="shared" si="32"/>
        <v>16775.458758061428</v>
      </c>
      <c r="BJ55" s="25">
        <f t="shared" si="32"/>
        <v>17446.477108383886</v>
      </c>
      <c r="BK55" s="25">
        <f t="shared" si="32"/>
        <v>18144.336192719242</v>
      </c>
      <c r="BL55" s="25">
        <f t="shared" si="32"/>
        <v>18870.109640428011</v>
      </c>
      <c r="BM55" s="25">
        <f t="shared" si="32"/>
        <v>19624.914026045131</v>
      </c>
      <c r="BN55" s="25">
        <f t="shared" si="32"/>
        <v>20409.910587086939</v>
      </c>
      <c r="BO55" s="25">
        <f t="shared" si="32"/>
        <v>21226.307010570417</v>
      </c>
      <c r="BP55" s="25">
        <f t="shared" si="32"/>
        <v>22075.359290993234</v>
      </c>
      <c r="BQ55" s="25">
        <f t="shared" si="32"/>
        <v>22958.373662632963</v>
      </c>
      <c r="BR55" s="25">
        <f t="shared" si="32"/>
        <v>23876.708609138281</v>
      </c>
      <c r="BS55" s="25">
        <f t="shared" si="32"/>
        <v>24831.776953503813</v>
      </c>
      <c r="BT55" s="25">
        <f t="shared" si="32"/>
        <v>25825.048031643968</v>
      </c>
    </row>
    <row r="56" spans="1:92" ht="15.75" customHeight="1" x14ac:dyDescent="0.2">
      <c r="B56" s="34" t="s">
        <v>20</v>
      </c>
      <c r="C56" s="25">
        <f t="shared" ref="C56:BT56" si="33">C27*12</f>
        <v>3432</v>
      </c>
      <c r="D56" s="25">
        <f t="shared" si="33"/>
        <v>3569.2799999999997</v>
      </c>
      <c r="E56" s="25">
        <f t="shared" si="33"/>
        <v>3712.0511999999999</v>
      </c>
      <c r="F56" s="25">
        <f t="shared" si="33"/>
        <v>3860.5332480000006</v>
      </c>
      <c r="G56" s="25">
        <f t="shared" si="33"/>
        <v>4014.9545779200007</v>
      </c>
      <c r="H56" s="25">
        <f t="shared" si="33"/>
        <v>4175.5527610368008</v>
      </c>
      <c r="I56" s="25">
        <f t="shared" si="33"/>
        <v>4342.5748714782731</v>
      </c>
      <c r="J56" s="25">
        <f t="shared" si="33"/>
        <v>4516.2778663374047</v>
      </c>
      <c r="K56" s="25">
        <f t="shared" si="33"/>
        <v>4696.9289809909005</v>
      </c>
      <c r="L56" s="25">
        <f t="shared" si="33"/>
        <v>4884.8061402305375</v>
      </c>
      <c r="M56" s="25">
        <f t="shared" si="33"/>
        <v>5080.1983858397589</v>
      </c>
      <c r="N56" s="25">
        <f t="shared" si="33"/>
        <v>5283.406321273349</v>
      </c>
      <c r="O56" s="25">
        <f t="shared" si="33"/>
        <v>5494.7425741242841</v>
      </c>
      <c r="P56" s="25">
        <f t="shared" si="33"/>
        <v>5714.5322770892553</v>
      </c>
      <c r="Q56" s="25">
        <f t="shared" si="33"/>
        <v>5943.1135681728265</v>
      </c>
      <c r="R56" s="25">
        <f t="shared" si="33"/>
        <v>6180.8381108997382</v>
      </c>
      <c r="S56" s="25">
        <f t="shared" si="33"/>
        <v>6428.0716353357293</v>
      </c>
      <c r="T56" s="25">
        <f t="shared" si="33"/>
        <v>6685.1945007491577</v>
      </c>
      <c r="U56" s="25">
        <f t="shared" si="33"/>
        <v>6952.6022807791232</v>
      </c>
      <c r="V56" s="25">
        <f t="shared" si="33"/>
        <v>7230.7063720102888</v>
      </c>
      <c r="W56" s="25">
        <f t="shared" si="33"/>
        <v>7519.9346268907002</v>
      </c>
      <c r="X56" s="25">
        <f t="shared" si="33"/>
        <v>7820.7320119663291</v>
      </c>
      <c r="Y56" s="25">
        <f t="shared" si="33"/>
        <v>8133.5612924449815</v>
      </c>
      <c r="Z56" s="25">
        <f t="shared" si="33"/>
        <v>8458.9037441427809</v>
      </c>
      <c r="AA56" s="25">
        <f t="shared" si="33"/>
        <v>8797.2598939084928</v>
      </c>
      <c r="AB56" s="25">
        <f t="shared" si="33"/>
        <v>9149.1502896648326</v>
      </c>
      <c r="AC56" s="25">
        <f t="shared" si="33"/>
        <v>9515.1163012514262</v>
      </c>
      <c r="AD56" s="25">
        <f t="shared" si="33"/>
        <v>9895.7209533014848</v>
      </c>
      <c r="AE56" s="25">
        <f t="shared" si="33"/>
        <v>10291.549791433545</v>
      </c>
      <c r="AF56" s="25">
        <f t="shared" si="33"/>
        <v>10703.211783090886</v>
      </c>
      <c r="AG56" s="25">
        <f t="shared" si="33"/>
        <v>11131.340254414523</v>
      </c>
      <c r="AH56" s="25">
        <f t="shared" si="33"/>
        <v>11576.593864591105</v>
      </c>
      <c r="AI56" s="25">
        <f t="shared" si="33"/>
        <v>12039.657619174748</v>
      </c>
      <c r="AJ56" s="25">
        <f t="shared" si="33"/>
        <v>12521.24392394174</v>
      </c>
      <c r="AK56" s="25">
        <f t="shared" si="33"/>
        <v>13022.093680899408</v>
      </c>
      <c r="AL56" s="25">
        <f t="shared" si="33"/>
        <v>13542.977428135386</v>
      </c>
      <c r="AM56" s="25">
        <f t="shared" si="33"/>
        <v>14084.696525260801</v>
      </c>
      <c r="AN56" s="25">
        <f t="shared" si="33"/>
        <v>14648.084386271235</v>
      </c>
      <c r="AO56" s="25">
        <f t="shared" si="33"/>
        <v>15234.007761722085</v>
      </c>
      <c r="AP56" s="25">
        <f t="shared" si="33"/>
        <v>15843.368072190968</v>
      </c>
      <c r="AQ56" s="25">
        <f t="shared" si="33"/>
        <v>16477.102795078608</v>
      </c>
      <c r="AR56" s="25">
        <f t="shared" si="33"/>
        <v>17136.18690688175</v>
      </c>
      <c r="AS56" s="25">
        <f t="shared" si="33"/>
        <v>17821.634383157023</v>
      </c>
      <c r="AT56" s="25">
        <f t="shared" si="33"/>
        <v>18534.499758483304</v>
      </c>
      <c r="AU56" s="25">
        <f t="shared" si="33"/>
        <v>19275.879748822641</v>
      </c>
      <c r="AV56" s="25">
        <f t="shared" si="33"/>
        <v>20046.914938775546</v>
      </c>
      <c r="AW56" s="25">
        <f t="shared" si="33"/>
        <v>20848.791536326567</v>
      </c>
      <c r="AX56" s="25">
        <f t="shared" si="33"/>
        <v>21682.74319777963</v>
      </c>
      <c r="AY56" s="25">
        <f t="shared" si="33"/>
        <v>22550.052925690816</v>
      </c>
      <c r="AZ56" s="25">
        <f t="shared" si="33"/>
        <v>23452.05504271845</v>
      </c>
      <c r="BA56" s="25">
        <f t="shared" si="33"/>
        <v>24390.137244427191</v>
      </c>
      <c r="BB56" s="25">
        <f t="shared" si="33"/>
        <v>25365.742734204279</v>
      </c>
      <c r="BC56" s="25">
        <f t="shared" si="33"/>
        <v>26380.372443572451</v>
      </c>
      <c r="BD56" s="25">
        <f t="shared" si="33"/>
        <v>27435.587341315346</v>
      </c>
      <c r="BE56" s="25">
        <f t="shared" si="33"/>
        <v>28533.010834967965</v>
      </c>
      <c r="BF56" s="25">
        <f t="shared" si="33"/>
        <v>29674.331268366681</v>
      </c>
      <c r="BG56" s="25">
        <f t="shared" si="33"/>
        <v>30861.304519101352</v>
      </c>
      <c r="BH56" s="25">
        <f t="shared" si="33"/>
        <v>32095.756699865404</v>
      </c>
      <c r="BI56" s="25">
        <f t="shared" si="33"/>
        <v>33379.586967860021</v>
      </c>
      <c r="BJ56" s="25">
        <f t="shared" si="33"/>
        <v>34714.770446574417</v>
      </c>
      <c r="BK56" s="25">
        <f t="shared" si="33"/>
        <v>36103.361264437401</v>
      </c>
      <c r="BL56" s="25">
        <f t="shared" si="33"/>
        <v>37547.495715014898</v>
      </c>
      <c r="BM56" s="25">
        <f t="shared" si="33"/>
        <v>39049.395543615494</v>
      </c>
      <c r="BN56" s="25">
        <f t="shared" si="33"/>
        <v>40611.371365360115</v>
      </c>
      <c r="BO56" s="25">
        <f t="shared" si="33"/>
        <v>42235.826219974522</v>
      </c>
      <c r="BP56" s="25">
        <f t="shared" si="33"/>
        <v>43925.259268773501</v>
      </c>
      <c r="BQ56" s="25">
        <f t="shared" si="33"/>
        <v>45682.269639524449</v>
      </c>
      <c r="BR56" s="25">
        <f t="shared" si="33"/>
        <v>47509.560425105425</v>
      </c>
      <c r="BS56" s="25">
        <f t="shared" si="33"/>
        <v>49409.942842109638</v>
      </c>
      <c r="BT56" s="25">
        <f t="shared" si="33"/>
        <v>51386.340555794028</v>
      </c>
    </row>
    <row r="57" spans="1:92" ht="15.75" customHeight="1" x14ac:dyDescent="0.2">
      <c r="B57" s="34" t="s">
        <v>62</v>
      </c>
      <c r="C57" s="25">
        <f t="shared" ref="C57:AH57" si="34">($F$7*(1-$L$5))/27.5</f>
        <v>8527.2727272727261</v>
      </c>
      <c r="D57" s="25">
        <f t="shared" si="34"/>
        <v>8527.2727272727261</v>
      </c>
      <c r="E57" s="25">
        <f t="shared" si="34"/>
        <v>8527.2727272727261</v>
      </c>
      <c r="F57" s="25">
        <f t="shared" si="34"/>
        <v>8527.2727272727261</v>
      </c>
      <c r="G57" s="25">
        <f t="shared" si="34"/>
        <v>8527.2727272727261</v>
      </c>
      <c r="H57" s="25">
        <f t="shared" si="34"/>
        <v>8527.2727272727261</v>
      </c>
      <c r="I57" s="25">
        <f t="shared" si="34"/>
        <v>8527.2727272727261</v>
      </c>
      <c r="J57" s="25">
        <f t="shared" si="34"/>
        <v>8527.2727272727261</v>
      </c>
      <c r="K57" s="25">
        <f t="shared" si="34"/>
        <v>8527.2727272727261</v>
      </c>
      <c r="L57" s="25">
        <f t="shared" si="34"/>
        <v>8527.2727272727261</v>
      </c>
      <c r="M57" s="25">
        <f t="shared" si="34"/>
        <v>8527.2727272727261</v>
      </c>
      <c r="N57" s="25">
        <f t="shared" si="34"/>
        <v>8527.2727272727261</v>
      </c>
      <c r="O57" s="25">
        <f t="shared" si="34"/>
        <v>8527.2727272727261</v>
      </c>
      <c r="P57" s="25">
        <f t="shared" si="34"/>
        <v>8527.2727272727261</v>
      </c>
      <c r="Q57" s="25">
        <f t="shared" si="34"/>
        <v>8527.2727272727261</v>
      </c>
      <c r="R57" s="25">
        <f t="shared" si="34"/>
        <v>8527.2727272727261</v>
      </c>
      <c r="S57" s="25">
        <f t="shared" si="34"/>
        <v>8527.2727272727261</v>
      </c>
      <c r="T57" s="25">
        <f t="shared" si="34"/>
        <v>8527.2727272727261</v>
      </c>
      <c r="U57" s="25">
        <f t="shared" si="34"/>
        <v>8527.2727272727261</v>
      </c>
      <c r="V57" s="25">
        <f t="shared" si="34"/>
        <v>8527.2727272727261</v>
      </c>
      <c r="W57" s="25">
        <f t="shared" si="34"/>
        <v>8527.2727272727261</v>
      </c>
      <c r="X57" s="25">
        <f t="shared" si="34"/>
        <v>8527.2727272727261</v>
      </c>
      <c r="Y57" s="25">
        <f t="shared" si="34"/>
        <v>8527.2727272727261</v>
      </c>
      <c r="Z57" s="25">
        <f t="shared" si="34"/>
        <v>8527.2727272727261</v>
      </c>
      <c r="AA57" s="25">
        <f t="shared" si="34"/>
        <v>8527.2727272727261</v>
      </c>
      <c r="AB57" s="25">
        <f t="shared" si="34"/>
        <v>8527.2727272727261</v>
      </c>
      <c r="AC57" s="25">
        <f t="shared" si="34"/>
        <v>8527.2727272727261</v>
      </c>
      <c r="AD57" s="25">
        <f t="shared" si="34"/>
        <v>8527.2727272727261</v>
      </c>
      <c r="AE57" s="25">
        <f t="shared" si="34"/>
        <v>8527.2727272727261</v>
      </c>
      <c r="AF57" s="25">
        <f t="shared" si="34"/>
        <v>8527.2727272727261</v>
      </c>
      <c r="AG57" s="25">
        <f t="shared" si="34"/>
        <v>8527.2727272727261</v>
      </c>
      <c r="AH57" s="25">
        <f t="shared" si="34"/>
        <v>8527.2727272727261</v>
      </c>
      <c r="AI57" s="25">
        <f t="shared" ref="AI57:BN57" si="35">($F$7*(1-$L$5))/27.5</f>
        <v>8527.2727272727261</v>
      </c>
      <c r="AJ57" s="25">
        <f t="shared" si="35"/>
        <v>8527.2727272727261</v>
      </c>
      <c r="AK57" s="25">
        <f t="shared" si="35"/>
        <v>8527.2727272727261</v>
      </c>
      <c r="AL57" s="25">
        <f t="shared" si="35"/>
        <v>8527.2727272727261</v>
      </c>
      <c r="AM57" s="25">
        <f t="shared" si="35"/>
        <v>8527.2727272727261</v>
      </c>
      <c r="AN57" s="25">
        <f t="shared" si="35"/>
        <v>8527.2727272727261</v>
      </c>
      <c r="AO57" s="25">
        <f t="shared" si="35"/>
        <v>8527.2727272727261</v>
      </c>
      <c r="AP57" s="25">
        <f t="shared" si="35"/>
        <v>8527.2727272727261</v>
      </c>
      <c r="AQ57" s="25">
        <f t="shared" si="35"/>
        <v>8527.2727272727261</v>
      </c>
      <c r="AR57" s="25">
        <f t="shared" si="35"/>
        <v>8527.2727272727261</v>
      </c>
      <c r="AS57" s="25">
        <f t="shared" si="35"/>
        <v>8527.2727272727261</v>
      </c>
      <c r="AT57" s="25">
        <f t="shared" si="35"/>
        <v>8527.2727272727261</v>
      </c>
      <c r="AU57" s="25">
        <f t="shared" si="35"/>
        <v>8527.2727272727261</v>
      </c>
      <c r="AV57" s="25">
        <f t="shared" si="35"/>
        <v>8527.2727272727261</v>
      </c>
      <c r="AW57" s="25">
        <f t="shared" si="35"/>
        <v>8527.2727272727261</v>
      </c>
      <c r="AX57" s="25">
        <f t="shared" si="35"/>
        <v>8527.2727272727261</v>
      </c>
      <c r="AY57" s="25">
        <f t="shared" si="35"/>
        <v>8527.2727272727261</v>
      </c>
      <c r="AZ57" s="25">
        <f t="shared" si="35"/>
        <v>8527.2727272727261</v>
      </c>
      <c r="BA57" s="25">
        <f t="shared" si="35"/>
        <v>8527.2727272727261</v>
      </c>
      <c r="BB57" s="25">
        <f t="shared" si="35"/>
        <v>8527.2727272727261</v>
      </c>
      <c r="BC57" s="25">
        <f t="shared" si="35"/>
        <v>8527.2727272727261</v>
      </c>
      <c r="BD57" s="25">
        <f t="shared" si="35"/>
        <v>8527.2727272727261</v>
      </c>
      <c r="BE57" s="25">
        <f t="shared" si="35"/>
        <v>8527.2727272727261</v>
      </c>
      <c r="BF57" s="25">
        <f t="shared" si="35"/>
        <v>8527.2727272727261</v>
      </c>
      <c r="BG57" s="25">
        <f t="shared" si="35"/>
        <v>8527.2727272727261</v>
      </c>
      <c r="BH57" s="25">
        <f t="shared" si="35"/>
        <v>8527.2727272727261</v>
      </c>
      <c r="BI57" s="25">
        <f t="shared" si="35"/>
        <v>8527.2727272727261</v>
      </c>
      <c r="BJ57" s="25">
        <f t="shared" si="35"/>
        <v>8527.2727272727261</v>
      </c>
      <c r="BK57" s="25">
        <f t="shared" si="35"/>
        <v>8527.2727272727261</v>
      </c>
      <c r="BL57" s="25">
        <f t="shared" si="35"/>
        <v>8527.2727272727261</v>
      </c>
      <c r="BM57" s="25">
        <f t="shared" si="35"/>
        <v>8527.2727272727261</v>
      </c>
      <c r="BN57" s="25">
        <f t="shared" si="35"/>
        <v>8527.2727272727261</v>
      </c>
      <c r="BO57" s="25">
        <f t="shared" ref="BO57:BT57" si="36">($F$7*(1-$L$5))/27.5</f>
        <v>8527.2727272727261</v>
      </c>
      <c r="BP57" s="25">
        <f t="shared" si="36"/>
        <v>8527.2727272727261</v>
      </c>
      <c r="BQ57" s="25">
        <f t="shared" si="36"/>
        <v>8527.2727272727261</v>
      </c>
      <c r="BR57" s="25">
        <f t="shared" si="36"/>
        <v>8527.2727272727261</v>
      </c>
      <c r="BS57" s="25">
        <f t="shared" si="36"/>
        <v>8527.2727272727261</v>
      </c>
      <c r="BT57" s="25">
        <f t="shared" si="36"/>
        <v>8527.2727272727261</v>
      </c>
    </row>
    <row r="58" spans="1:92" ht="15.75" customHeight="1" x14ac:dyDescent="0.2">
      <c r="B58" s="8" t="s">
        <v>63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</row>
    <row r="59" spans="1:92" ht="15.75" customHeight="1" x14ac:dyDescent="0.2">
      <c r="B59" s="3" t="s">
        <v>64</v>
      </c>
      <c r="C59" s="35">
        <f t="shared" ref="C59:BT59" si="37">SUM(C54:C58)</f>
        <v>28459.400640480759</v>
      </c>
      <c r="D59" s="35">
        <f t="shared" si="37"/>
        <v>28441.112544304458</v>
      </c>
      <c r="E59" s="35">
        <f t="shared" si="37"/>
        <v>28419.58640390337</v>
      </c>
      <c r="F59" s="35">
        <f t="shared" si="37"/>
        <v>28394.564459168949</v>
      </c>
      <c r="G59" s="35">
        <f t="shared" si="37"/>
        <v>28365.772078671398</v>
      </c>
      <c r="H59" s="35">
        <f t="shared" si="37"/>
        <v>28332.916749137963</v>
      </c>
      <c r="I59" s="35">
        <f t="shared" si="37"/>
        <v>28295.687007336797</v>
      </c>
      <c r="J59" s="35">
        <f t="shared" si="37"/>
        <v>28253.75131118398</v>
      </c>
      <c r="K59" s="35">
        <f t="shared" si="37"/>
        <v>28206.756846719407</v>
      </c>
      <c r="L59" s="35">
        <f t="shared" si="37"/>
        <v>28154.32826741501</v>
      </c>
      <c r="M59" s="35">
        <f t="shared" si="37"/>
        <v>28096.066362088364</v>
      </c>
      <c r="N59" s="35">
        <f t="shared" si="37"/>
        <v>28031.546647493131</v>
      </c>
      <c r="O59" s="35">
        <f t="shared" si="37"/>
        <v>27960.317881445881</v>
      </c>
      <c r="P59" s="35">
        <f t="shared" si="37"/>
        <v>27881.900492125154</v>
      </c>
      <c r="Q59" s="35">
        <f t="shared" si="37"/>
        <v>27795.784918944453</v>
      </c>
      <c r="R59" s="35">
        <f t="shared" si="37"/>
        <v>27701.429860151387</v>
      </c>
      <c r="S59" s="35">
        <f t="shared" si="37"/>
        <v>27598.260422046449</v>
      </c>
      <c r="T59" s="35">
        <f t="shared" si="37"/>
        <v>27485.666164438197</v>
      </c>
      <c r="U59" s="35">
        <f t="shared" si="37"/>
        <v>27362.999036663809</v>
      </c>
      <c r="V59" s="35">
        <f t="shared" si="37"/>
        <v>27229.57119819818</v>
      </c>
      <c r="W59" s="35">
        <f t="shared" si="37"/>
        <v>27084.65271755476</v>
      </c>
      <c r="X59" s="35">
        <f t="shared" si="37"/>
        <v>26927.469142842616</v>
      </c>
      <c r="Y59" s="35">
        <f t="shared" si="37"/>
        <v>26757.198936988985</v>
      </c>
      <c r="Z59" s="35">
        <f t="shared" si="37"/>
        <v>26572.970770262102</v>
      </c>
      <c r="AA59" s="35">
        <f t="shared" si="37"/>
        <v>26373.860662333551</v>
      </c>
      <c r="AB59" s="35">
        <f t="shared" si="37"/>
        <v>26158.888965705344</v>
      </c>
      <c r="AC59" s="35">
        <f t="shared" si="37"/>
        <v>25927.017181888601</v>
      </c>
      <c r="AD59" s="35">
        <f t="shared" si="37"/>
        <v>25677.144601260428</v>
      </c>
      <c r="AE59" s="35">
        <f t="shared" si="37"/>
        <v>25408.104757041125</v>
      </c>
      <c r="AF59" s="35">
        <f t="shared" si="37"/>
        <v>25118.661683322665</v>
      </c>
      <c r="AG59" s="35">
        <f t="shared" si="37"/>
        <v>25252.850547888367</v>
      </c>
      <c r="AH59" s="35">
        <f t="shared" si="37"/>
        <v>25921.873660712998</v>
      </c>
      <c r="AI59" s="35">
        <f t="shared" si="37"/>
        <v>26617.657698050607</v>
      </c>
      <c r="AJ59" s="35">
        <f t="shared" si="37"/>
        <v>27341.27309688172</v>
      </c>
      <c r="AK59" s="35">
        <f t="shared" si="37"/>
        <v>28093.833111666077</v>
      </c>
      <c r="AL59" s="35">
        <f t="shared" si="37"/>
        <v>28876.495527041814</v>
      </c>
      <c r="AM59" s="35">
        <f t="shared" si="37"/>
        <v>29690.464439032578</v>
      </c>
      <c r="AN59" s="35">
        <f t="shared" si="37"/>
        <v>30536.992107502978</v>
      </c>
      <c r="AO59" s="35">
        <f t="shared" si="37"/>
        <v>31417.38088271219</v>
      </c>
      <c r="AP59" s="35">
        <f t="shared" si="37"/>
        <v>32332.985208929764</v>
      </c>
      <c r="AQ59" s="35">
        <f t="shared" si="37"/>
        <v>33285.213708196046</v>
      </c>
      <c r="AR59" s="35">
        <f t="shared" si="37"/>
        <v>34275.531347432981</v>
      </c>
      <c r="AS59" s="35">
        <f t="shared" si="37"/>
        <v>35305.461692239391</v>
      </c>
      <c r="AT59" s="35">
        <f t="shared" si="37"/>
        <v>36376.589250838057</v>
      </c>
      <c r="AU59" s="35">
        <f t="shared" si="37"/>
        <v>37490.561911780678</v>
      </c>
      <c r="AV59" s="35">
        <f t="shared" si="37"/>
        <v>38649.093479160998</v>
      </c>
      <c r="AW59" s="35">
        <f t="shared" si="37"/>
        <v>39853.96630923653</v>
      </c>
      <c r="AX59" s="35">
        <f t="shared" si="37"/>
        <v>41107.034052515082</v>
      </c>
      <c r="AY59" s="35">
        <f t="shared" si="37"/>
        <v>42410.224505524777</v>
      </c>
      <c r="AZ59" s="35">
        <f t="shared" si="37"/>
        <v>43765.542576654865</v>
      </c>
      <c r="BA59" s="35">
        <f t="shared" si="37"/>
        <v>45175.073370630147</v>
      </c>
      <c r="BB59" s="35">
        <f t="shared" si="37"/>
        <v>46640.985396364449</v>
      </c>
      <c r="BC59" s="35">
        <f t="shared" si="37"/>
        <v>48165.533903128118</v>
      </c>
      <c r="BD59" s="35">
        <f t="shared" si="37"/>
        <v>49751.064350162334</v>
      </c>
      <c r="BE59" s="35">
        <f t="shared" si="37"/>
        <v>51400.016015077919</v>
      </c>
      <c r="BF59" s="35">
        <f t="shared" si="37"/>
        <v>53114.925746590125</v>
      </c>
      <c r="BG59" s="35">
        <f t="shared" si="37"/>
        <v>54898.431867362822</v>
      </c>
      <c r="BH59" s="35">
        <f t="shared" si="37"/>
        <v>56753.278232966426</v>
      </c>
      <c r="BI59" s="35">
        <f t="shared" si="37"/>
        <v>58682.318453194173</v>
      </c>
      <c r="BJ59" s="35">
        <f t="shared" si="37"/>
        <v>60688.520282231031</v>
      </c>
      <c r="BK59" s="35">
        <f t="shared" si="37"/>
        <v>62774.970184429367</v>
      </c>
      <c r="BL59" s="35">
        <f t="shared" si="37"/>
        <v>64944.878082715637</v>
      </c>
      <c r="BM59" s="35">
        <f t="shared" si="37"/>
        <v>67201.582296933353</v>
      </c>
      <c r="BN59" s="35">
        <f t="shared" si="37"/>
        <v>69548.554679719775</v>
      </c>
      <c r="BO59" s="35">
        <f t="shared" si="37"/>
        <v>71989.405957817668</v>
      </c>
      <c r="BP59" s="35">
        <f t="shared" si="37"/>
        <v>74527.891287039456</v>
      </c>
      <c r="BQ59" s="35">
        <f t="shared" si="37"/>
        <v>77167.916029430125</v>
      </c>
      <c r="BR59" s="35">
        <f t="shared" si="37"/>
        <v>79913.541761516433</v>
      </c>
      <c r="BS59" s="35">
        <f t="shared" si="37"/>
        <v>82768.992522886168</v>
      </c>
      <c r="BT59" s="35">
        <f t="shared" si="37"/>
        <v>85738.661314710713</v>
      </c>
    </row>
    <row r="60" spans="1:92" ht="15.75" customHeight="1" x14ac:dyDescent="0.2">
      <c r="A60" s="3"/>
      <c r="B60" s="36" t="s">
        <v>65</v>
      </c>
      <c r="C60" s="35">
        <f t="shared" ref="C60:AH60" si="38">C59*$L$4</f>
        <v>6261.068140905767</v>
      </c>
      <c r="D60" s="35">
        <f t="shared" si="38"/>
        <v>6257.0447597469811</v>
      </c>
      <c r="E60" s="35">
        <f t="shared" si="38"/>
        <v>6252.3090088587414</v>
      </c>
      <c r="F60" s="35">
        <f t="shared" si="38"/>
        <v>6246.804181017169</v>
      </c>
      <c r="G60" s="35">
        <f t="shared" si="38"/>
        <v>6240.4698573077076</v>
      </c>
      <c r="H60" s="35">
        <f t="shared" si="38"/>
        <v>6233.2416848103521</v>
      </c>
      <c r="I60" s="35">
        <f t="shared" si="38"/>
        <v>6225.0511416140953</v>
      </c>
      <c r="J60" s="35">
        <f t="shared" si="38"/>
        <v>6215.8252884604753</v>
      </c>
      <c r="K60" s="35">
        <f t="shared" si="38"/>
        <v>6205.4865062782692</v>
      </c>
      <c r="L60" s="35">
        <f t="shared" si="38"/>
        <v>6193.9522188313022</v>
      </c>
      <c r="M60" s="35">
        <f t="shared" si="38"/>
        <v>6181.13459965944</v>
      </c>
      <c r="N60" s="35">
        <f t="shared" si="38"/>
        <v>6166.9402624484892</v>
      </c>
      <c r="O60" s="35">
        <f t="shared" si="38"/>
        <v>6151.2699339180936</v>
      </c>
      <c r="P60" s="35">
        <f t="shared" si="38"/>
        <v>6134.0181082675344</v>
      </c>
      <c r="Q60" s="35">
        <f t="shared" si="38"/>
        <v>6115.0726821677799</v>
      </c>
      <c r="R60" s="35">
        <f t="shared" si="38"/>
        <v>6094.3145692333055</v>
      </c>
      <c r="S60" s="35">
        <f t="shared" si="38"/>
        <v>6071.6172928502192</v>
      </c>
      <c r="T60" s="35">
        <f t="shared" si="38"/>
        <v>6046.8465561764033</v>
      </c>
      <c r="U60" s="35">
        <f t="shared" si="38"/>
        <v>6019.8597880660382</v>
      </c>
      <c r="V60" s="35">
        <f t="shared" si="38"/>
        <v>5990.5056636035997</v>
      </c>
      <c r="W60" s="35">
        <f t="shared" si="38"/>
        <v>5958.6235978620471</v>
      </c>
      <c r="X60" s="35">
        <f t="shared" si="38"/>
        <v>5924.0432114253754</v>
      </c>
      <c r="Y60" s="35">
        <f t="shared" si="38"/>
        <v>5886.5837661375772</v>
      </c>
      <c r="Z60" s="35">
        <f t="shared" si="38"/>
        <v>5846.053569457662</v>
      </c>
      <c r="AA60" s="35">
        <f t="shared" si="38"/>
        <v>5802.2493457133814</v>
      </c>
      <c r="AB60" s="35">
        <f t="shared" si="38"/>
        <v>5754.9555724551756</v>
      </c>
      <c r="AC60" s="35">
        <f t="shared" si="38"/>
        <v>5703.9437800154919</v>
      </c>
      <c r="AD60" s="35">
        <f t="shared" si="38"/>
        <v>5648.9718122772947</v>
      </c>
      <c r="AE60" s="35">
        <f t="shared" si="38"/>
        <v>5589.7830465490479</v>
      </c>
      <c r="AF60" s="35">
        <f t="shared" si="38"/>
        <v>5526.1055703309867</v>
      </c>
      <c r="AG60" s="35">
        <f t="shared" si="38"/>
        <v>5555.6271205354406</v>
      </c>
      <c r="AH60" s="35">
        <f t="shared" si="38"/>
        <v>5702.8122053568595</v>
      </c>
      <c r="AI60" s="35">
        <f t="shared" ref="AI60:BN60" si="39">AI59*$L$4</f>
        <v>5855.8846935711335</v>
      </c>
      <c r="AJ60" s="35">
        <f t="shared" si="39"/>
        <v>6015.0800813139786</v>
      </c>
      <c r="AK60" s="35">
        <f t="shared" si="39"/>
        <v>6180.6432845665367</v>
      </c>
      <c r="AL60" s="35">
        <f t="shared" si="39"/>
        <v>6352.8290159491989</v>
      </c>
      <c r="AM60" s="35">
        <f t="shared" si="39"/>
        <v>6531.9021765871667</v>
      </c>
      <c r="AN60" s="35">
        <f t="shared" si="39"/>
        <v>6718.1382636506551</v>
      </c>
      <c r="AO60" s="35">
        <f t="shared" si="39"/>
        <v>6911.8237941966818</v>
      </c>
      <c r="AP60" s="35">
        <f t="shared" si="39"/>
        <v>7113.2567459645479</v>
      </c>
      <c r="AQ60" s="35">
        <f t="shared" si="39"/>
        <v>7322.7470158031301</v>
      </c>
      <c r="AR60" s="35">
        <f t="shared" si="39"/>
        <v>7540.6168964352555</v>
      </c>
      <c r="AS60" s="35">
        <f t="shared" si="39"/>
        <v>7767.2015722926662</v>
      </c>
      <c r="AT60" s="35">
        <f t="shared" si="39"/>
        <v>8002.8496351843723</v>
      </c>
      <c r="AU60" s="35">
        <f t="shared" si="39"/>
        <v>8247.9236205917496</v>
      </c>
      <c r="AV60" s="35">
        <f t="shared" si="39"/>
        <v>8502.8005654154204</v>
      </c>
      <c r="AW60" s="35">
        <f t="shared" si="39"/>
        <v>8767.8725880320362</v>
      </c>
      <c r="AX60" s="35">
        <f t="shared" si="39"/>
        <v>9043.5474915533177</v>
      </c>
      <c r="AY60" s="35">
        <f t="shared" si="39"/>
        <v>9330.2493912154514</v>
      </c>
      <c r="AZ60" s="35">
        <f t="shared" si="39"/>
        <v>9628.419366864071</v>
      </c>
      <c r="BA60" s="35">
        <f t="shared" si="39"/>
        <v>9938.5161415386319</v>
      </c>
      <c r="BB60" s="35">
        <f t="shared" si="39"/>
        <v>10261.016787200178</v>
      </c>
      <c r="BC60" s="35">
        <f t="shared" si="39"/>
        <v>10596.417458688185</v>
      </c>
      <c r="BD60" s="35">
        <f t="shared" si="39"/>
        <v>10945.234157035713</v>
      </c>
      <c r="BE60" s="35">
        <f t="shared" si="39"/>
        <v>11308.003523317142</v>
      </c>
      <c r="BF60" s="35">
        <f t="shared" si="39"/>
        <v>11685.283664249828</v>
      </c>
      <c r="BG60" s="35">
        <f t="shared" si="39"/>
        <v>12077.655010819821</v>
      </c>
      <c r="BH60" s="35">
        <f t="shared" si="39"/>
        <v>12485.721211252614</v>
      </c>
      <c r="BI60" s="35">
        <f t="shared" si="39"/>
        <v>12910.110059702718</v>
      </c>
      <c r="BJ60" s="35">
        <f t="shared" si="39"/>
        <v>13351.474462090828</v>
      </c>
      <c r="BK60" s="35">
        <f t="shared" si="39"/>
        <v>13810.493440574461</v>
      </c>
      <c r="BL60" s="35">
        <f t="shared" si="39"/>
        <v>14287.87317819744</v>
      </c>
      <c r="BM60" s="35">
        <f t="shared" si="39"/>
        <v>14784.348105325338</v>
      </c>
      <c r="BN60" s="35">
        <f t="shared" si="39"/>
        <v>15300.682029538351</v>
      </c>
      <c r="BO60" s="35">
        <f t="shared" ref="BO60:BT60" si="40">BO59*$L$4</f>
        <v>15837.669310719886</v>
      </c>
      <c r="BP60" s="35">
        <f t="shared" si="40"/>
        <v>16396.136083148682</v>
      </c>
      <c r="BQ60" s="35">
        <f t="shared" si="40"/>
        <v>16976.941526474628</v>
      </c>
      <c r="BR60" s="35">
        <f t="shared" si="40"/>
        <v>17580.979187533616</v>
      </c>
      <c r="BS60" s="35">
        <f t="shared" si="40"/>
        <v>18209.178355034957</v>
      </c>
      <c r="BT60" s="35">
        <f t="shared" si="40"/>
        <v>18862.505489236359</v>
      </c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</row>
    <row r="61" spans="1:92" ht="15.75" customHeight="1" x14ac:dyDescent="0.2">
      <c r="A61" s="8"/>
      <c r="B61" s="26" t="s">
        <v>66</v>
      </c>
      <c r="C61" s="27">
        <f t="shared" ref="C61:AH61" si="41">C60/$F$9</f>
        <v>0.11925844077915747</v>
      </c>
      <c r="D61" s="27">
        <f t="shared" si="41"/>
        <v>0.11918180494756155</v>
      </c>
      <c r="E61" s="27">
        <f t="shared" si="41"/>
        <v>0.11909160016873793</v>
      </c>
      <c r="F61" s="27">
        <f t="shared" si="41"/>
        <v>0.11898674630508893</v>
      </c>
      <c r="G61" s="27">
        <f t="shared" si="41"/>
        <v>0.11886609252014681</v>
      </c>
      <c r="H61" s="27">
        <f t="shared" si="41"/>
        <v>0.11872841304400671</v>
      </c>
      <c r="I61" s="27">
        <f t="shared" si="41"/>
        <v>0.11857240269741134</v>
      </c>
      <c r="J61" s="27">
        <f t="shared" si="41"/>
        <v>0.11839667216115191</v>
      </c>
      <c r="K61" s="27">
        <f t="shared" si="41"/>
        <v>0.11819974297672893</v>
      </c>
      <c r="L61" s="27">
        <f t="shared" si="41"/>
        <v>0.11798004226345338</v>
      </c>
      <c r="M61" s="27">
        <f t="shared" si="41"/>
        <v>0.11773589713637028</v>
      </c>
      <c r="N61" s="27">
        <f t="shared" si="41"/>
        <v>0.11746552880854265</v>
      </c>
      <c r="O61" s="27">
        <f t="shared" si="41"/>
        <v>0.11716704636034464</v>
      </c>
      <c r="P61" s="27">
        <f t="shared" si="41"/>
        <v>0.11683844015747685</v>
      </c>
      <c r="Q61" s="27">
        <f t="shared" si="41"/>
        <v>0.1164775748984339</v>
      </c>
      <c r="R61" s="27">
        <f t="shared" si="41"/>
        <v>0.11608218227111058</v>
      </c>
      <c r="S61" s="27">
        <f t="shared" si="41"/>
        <v>0.11564985319714703</v>
      </c>
      <c r="T61" s="27">
        <f t="shared" si="41"/>
        <v>0.11517802964145531</v>
      </c>
      <c r="U61" s="27">
        <f t="shared" si="41"/>
        <v>0.11466399596316264</v>
      </c>
      <c r="V61" s="27">
        <f t="shared" si="41"/>
        <v>0.11410486978292571</v>
      </c>
      <c r="W61" s="27">
        <f t="shared" si="41"/>
        <v>0.11349759234022946</v>
      </c>
      <c r="X61" s="27">
        <f t="shared" si="41"/>
        <v>0.11283891831286429</v>
      </c>
      <c r="Y61" s="27">
        <f t="shared" si="41"/>
        <v>0.11212540506928718</v>
      </c>
      <c r="Z61" s="27">
        <f t="shared" si="41"/>
        <v>0.11135340132300309</v>
      </c>
      <c r="AA61" s="27">
        <f t="shared" si="41"/>
        <v>0.11051903515644536</v>
      </c>
      <c r="AB61" s="27">
        <f t="shared" si="41"/>
        <v>0.10961820138009858</v>
      </c>
      <c r="AC61" s="27">
        <f t="shared" si="41"/>
        <v>0.10864654819077127</v>
      </c>
      <c r="AD61" s="27">
        <f t="shared" si="41"/>
        <v>0.10759946309099609</v>
      </c>
      <c r="AE61" s="27">
        <f t="shared" si="41"/>
        <v>0.10647205802950567</v>
      </c>
      <c r="AF61" s="27">
        <f t="shared" si="41"/>
        <v>0.10525915372059022</v>
      </c>
      <c r="AG61" s="27">
        <f t="shared" si="41"/>
        <v>0.10582146896257982</v>
      </c>
      <c r="AH61" s="27">
        <f t="shared" si="41"/>
        <v>0.10862499438774971</v>
      </c>
      <c r="AI61" s="27">
        <f t="shared" ref="AI61:BN61" si="42">AI60/$F$9</f>
        <v>0.11154066082992635</v>
      </c>
      <c r="AJ61" s="27">
        <f t="shared" si="42"/>
        <v>0.11457295392979007</v>
      </c>
      <c r="AK61" s="27">
        <f t="shared" si="42"/>
        <v>0.11772653875364832</v>
      </c>
      <c r="AL61" s="27">
        <f t="shared" si="42"/>
        <v>0.12100626697046094</v>
      </c>
      <c r="AM61" s="27">
        <f t="shared" si="42"/>
        <v>0.12441718431594603</v>
      </c>
      <c r="AN61" s="27">
        <f t="shared" si="42"/>
        <v>0.12796453835525057</v>
      </c>
      <c r="AO61" s="27">
        <f t="shared" si="42"/>
        <v>0.13165378655612728</v>
      </c>
      <c r="AP61" s="27">
        <f t="shared" si="42"/>
        <v>0.13549060468503901</v>
      </c>
      <c r="AQ61" s="27">
        <f t="shared" si="42"/>
        <v>0.13948089553910725</v>
      </c>
      <c r="AR61" s="27">
        <f t="shared" si="42"/>
        <v>0.14363079802733819</v>
      </c>
      <c r="AS61" s="27">
        <f t="shared" si="42"/>
        <v>0.14794669661509841</v>
      </c>
      <c r="AT61" s="27">
        <f t="shared" si="42"/>
        <v>0.152435231146369</v>
      </c>
      <c r="AU61" s="27">
        <f t="shared" si="42"/>
        <v>0.15710330705889047</v>
      </c>
      <c r="AV61" s="27">
        <f t="shared" si="42"/>
        <v>0.16195810600791277</v>
      </c>
      <c r="AW61" s="27">
        <f t="shared" si="42"/>
        <v>0.16700709691489593</v>
      </c>
      <c r="AX61" s="27">
        <f t="shared" si="42"/>
        <v>0.17225804745815843</v>
      </c>
      <c r="AY61" s="27">
        <f t="shared" si="42"/>
        <v>0.17771903602315145</v>
      </c>
      <c r="AZ61" s="27">
        <f t="shared" si="42"/>
        <v>0.1833984641307442</v>
      </c>
      <c r="BA61" s="27">
        <f t="shared" si="42"/>
        <v>0.1893050693626406</v>
      </c>
      <c r="BB61" s="27">
        <f t="shared" si="42"/>
        <v>0.19544793880381292</v>
      </c>
      <c r="BC61" s="27">
        <f t="shared" si="42"/>
        <v>0.20183652302263211</v>
      </c>
      <c r="BD61" s="27">
        <f t="shared" si="42"/>
        <v>0.20848065061020404</v>
      </c>
      <c r="BE61" s="27">
        <f t="shared" si="42"/>
        <v>0.21539054330127891</v>
      </c>
      <c r="BF61" s="27">
        <f t="shared" si="42"/>
        <v>0.22257683169999673</v>
      </c>
      <c r="BG61" s="27">
        <f t="shared" si="42"/>
        <v>0.23005057163466325</v>
      </c>
      <c r="BH61" s="27">
        <f t="shared" si="42"/>
        <v>0.23782326116671645</v>
      </c>
      <c r="BI61" s="27">
        <f t="shared" si="42"/>
        <v>0.24590685828005177</v>
      </c>
      <c r="BJ61" s="27">
        <f t="shared" si="42"/>
        <v>0.25431379927792053</v>
      </c>
      <c r="BK61" s="27">
        <f t="shared" si="42"/>
        <v>0.26305701791570402</v>
      </c>
      <c r="BL61" s="27">
        <f t="shared" si="42"/>
        <v>0.27214996529899887</v>
      </c>
      <c r="BM61" s="27">
        <f t="shared" si="42"/>
        <v>0.28160663057762547</v>
      </c>
      <c r="BN61" s="27">
        <f t="shared" si="42"/>
        <v>0.29144156246739716</v>
      </c>
      <c r="BO61" s="27">
        <f t="shared" ref="BO61:BT61" si="43">BO60/$F$9</f>
        <v>0.30166989163275976</v>
      </c>
      <c r="BP61" s="27">
        <f t="shared" si="43"/>
        <v>0.3123073539647368</v>
      </c>
      <c r="BQ61" s="27">
        <f t="shared" si="43"/>
        <v>0.3233703147899929</v>
      </c>
      <c r="BR61" s="27">
        <f t="shared" si="43"/>
        <v>0.33487579404825935</v>
      </c>
      <c r="BS61" s="27">
        <f t="shared" si="43"/>
        <v>0.34684149247685631</v>
      </c>
      <c r="BT61" s="27">
        <f t="shared" si="43"/>
        <v>0.3592858188425973</v>
      </c>
    </row>
    <row r="62" spans="1:92" ht="15.75" customHeight="1" x14ac:dyDescent="0.2">
      <c r="A62" s="8"/>
      <c r="B62" s="29" t="s">
        <v>67</v>
      </c>
      <c r="C62" s="30">
        <f t="shared" ref="C62:BT62" si="44">C49+C61</f>
        <v>0.55064648052757592</v>
      </c>
      <c r="D62" s="30">
        <f t="shared" si="44"/>
        <v>0.58669342748029052</v>
      </c>
      <c r="E62" s="30">
        <f t="shared" si="44"/>
        <v>0.62438615870910663</v>
      </c>
      <c r="F62" s="30">
        <f t="shared" si="44"/>
        <v>0.66380074417373236</v>
      </c>
      <c r="G62" s="30">
        <f t="shared" si="44"/>
        <v>0.70501681077541034</v>
      </c>
      <c r="H62" s="30">
        <f t="shared" si="44"/>
        <v>0.74811771045499276</v>
      </c>
      <c r="I62" s="30">
        <f t="shared" si="44"/>
        <v>0.79319069631175643</v>
      </c>
      <c r="J62" s="30">
        <f t="shared" si="44"/>
        <v>0.84032710712892345</v>
      </c>
      <c r="K62" s="30">
        <f t="shared" si="44"/>
        <v>0.88962256071056101</v>
      </c>
      <c r="L62" s="30">
        <f t="shared" si="44"/>
        <v>0.94117715645416944</v>
      </c>
      <c r="M62" s="30">
        <f t="shared" si="44"/>
        <v>0.9950956876038306</v>
      </c>
      <c r="N62" s="30">
        <f t="shared" si="44"/>
        <v>1.051487863650395</v>
      </c>
      <c r="O62" s="30">
        <f t="shared" si="44"/>
        <v>1.110468543367803</v>
      </c>
      <c r="P62" s="30">
        <f t="shared" si="44"/>
        <v>1.1721579789984056</v>
      </c>
      <c r="Q62" s="30">
        <f t="shared" si="44"/>
        <v>1.2366820721250256</v>
      </c>
      <c r="R62" s="30">
        <f t="shared" si="44"/>
        <v>1.3041726417936581</v>
      </c>
      <c r="S62" s="30">
        <f t="shared" si="44"/>
        <v>1.3747677054780645</v>
      </c>
      <c r="T62" s="30">
        <f t="shared" si="44"/>
        <v>1.448611773506296</v>
      </c>
      <c r="U62" s="30">
        <f t="shared" si="44"/>
        <v>1.5258561575992859</v>
      </c>
      <c r="V62" s="30">
        <f t="shared" si="44"/>
        <v>1.6066592942032984</v>
      </c>
      <c r="W62" s="30">
        <f t="shared" si="44"/>
        <v>1.6911870833311535</v>
      </c>
      <c r="X62" s="30">
        <f t="shared" si="44"/>
        <v>1.7796132436619718</v>
      </c>
      <c r="Y62" s="30">
        <f t="shared" si="44"/>
        <v>1.8721196846856301</v>
      </c>
      <c r="Z62" s="30">
        <f t="shared" si="44"/>
        <v>1.9688968967164155</v>
      </c>
      <c r="AA62" s="30">
        <f t="shared" si="44"/>
        <v>2.0701443596405227</v>
      </c>
      <c r="AB62" s="30">
        <f t="shared" si="44"/>
        <v>2.1760709713041209</v>
      </c>
      <c r="AC62" s="30">
        <f t="shared" si="44"/>
        <v>2.2868954964929245</v>
      </c>
      <c r="AD62" s="30">
        <f t="shared" si="44"/>
        <v>2.4028470375005329</v>
      </c>
      <c r="AE62" s="30">
        <f t="shared" si="44"/>
        <v>2.5241655273313963</v>
      </c>
      <c r="AF62" s="30">
        <f t="shared" si="44"/>
        <v>2.6511022466353085</v>
      </c>
      <c r="AG62" s="30">
        <f t="shared" si="44"/>
        <v>2.7773038174580407</v>
      </c>
      <c r="AH62" s="30">
        <f t="shared" si="44"/>
        <v>2.9013731114068646</v>
      </c>
      <c r="AI62" s="30">
        <f t="shared" si="44"/>
        <v>3.0311255008428333</v>
      </c>
      <c r="AJ62" s="30">
        <f t="shared" si="44"/>
        <v>3.1668243257718922</v>
      </c>
      <c r="AK62" s="30">
        <f t="shared" si="44"/>
        <v>3.3087452606095464</v>
      </c>
      <c r="AL62" s="30">
        <f t="shared" si="44"/>
        <v>3.457176897597714</v>
      </c>
      <c r="AM62" s="30">
        <f t="shared" si="44"/>
        <v>3.6124213580602627</v>
      </c>
      <c r="AN62" s="30">
        <f t="shared" si="44"/>
        <v>3.7747949328359134</v>
      </c>
      <c r="AO62" s="30">
        <f t="shared" si="44"/>
        <v>3.9446287532919189</v>
      </c>
      <c r="AP62" s="30">
        <f t="shared" si="44"/>
        <v>4.1222694943899585</v>
      </c>
      <c r="AQ62" s="30">
        <f t="shared" si="44"/>
        <v>4.3080801113469063</v>
      </c>
      <c r="AR62" s="30">
        <f t="shared" si="44"/>
        <v>4.5024406115078648</v>
      </c>
      <c r="AS62" s="30">
        <f t="shared" si="44"/>
        <v>4.7057488631272815</v>
      </c>
      <c r="AT62" s="30">
        <f t="shared" si="44"/>
        <v>4.9184214428360979</v>
      </c>
      <c r="AU62" s="30">
        <f t="shared" si="44"/>
        <v>5.1408945236591199</v>
      </c>
      <c r="AV62" s="30">
        <f t="shared" si="44"/>
        <v>5.373624805537208</v>
      </c>
      <c r="AW62" s="30">
        <f t="shared" si="44"/>
        <v>5.6170904904036725</v>
      </c>
      <c r="AX62" s="30">
        <f t="shared" si="44"/>
        <v>5.8717923039637112</v>
      </c>
      <c r="AY62" s="30">
        <f t="shared" si="44"/>
        <v>6.1382545664300112</v>
      </c>
      <c r="AZ62" s="30">
        <f t="shared" si="44"/>
        <v>6.4170263145770194</v>
      </c>
      <c r="BA62" s="30">
        <f t="shared" si="44"/>
        <v>6.7086824775910658</v>
      </c>
      <c r="BB62" s="30">
        <f t="shared" si="44"/>
        <v>7.0138251093138866</v>
      </c>
      <c r="BC62" s="30">
        <f t="shared" si="44"/>
        <v>7.3330846796032469</v>
      </c>
      <c r="BD62" s="30">
        <f t="shared" si="44"/>
        <v>7.6671214276666877</v>
      </c>
      <c r="BE62" s="30">
        <f t="shared" si="44"/>
        <v>8.0166267803632998</v>
      </c>
      <c r="BF62" s="30">
        <f t="shared" si="44"/>
        <v>8.3823248386139397</v>
      </c>
      <c r="BG62" s="30">
        <f t="shared" si="44"/>
        <v>8.764973935213078</v>
      </c>
      <c r="BH62" s="30">
        <f t="shared" si="44"/>
        <v>9.1653682674955768</v>
      </c>
      <c r="BI62" s="30">
        <f t="shared" si="44"/>
        <v>9.5843396084797412</v>
      </c>
      <c r="BJ62" s="30">
        <f t="shared" si="44"/>
        <v>10.022759100284153</v>
      </c>
      <c r="BK62" s="30">
        <f t="shared" si="44"/>
        <v>10.481539133800673</v>
      </c>
      <c r="BL62" s="30">
        <f t="shared" si="44"/>
        <v>10.961635318799777</v>
      </c>
      <c r="BM62" s="30">
        <f t="shared" si="44"/>
        <v>11.464048548847867</v>
      </c>
      <c r="BN62" s="30">
        <f t="shared" si="44"/>
        <v>11.989827165629348</v>
      </c>
      <c r="BO62" s="30">
        <f t="shared" si="44"/>
        <v>12.540069227490136</v>
      </c>
      <c r="BP62" s="30">
        <f t="shared" si="44"/>
        <v>13.115924887253804</v>
      </c>
      <c r="BQ62" s="30">
        <f t="shared" si="44"/>
        <v>13.718598884607889</v>
      </c>
      <c r="BR62" s="30">
        <f t="shared" si="44"/>
        <v>14.349353158615996</v>
      </c>
      <c r="BS62" s="30">
        <f t="shared" si="44"/>
        <v>15.009509586182288</v>
      </c>
      <c r="BT62" s="30">
        <f t="shared" si="44"/>
        <v>15.70045285257898</v>
      </c>
    </row>
    <row r="63" spans="1:92" ht="15.75" customHeight="1" x14ac:dyDescent="0.2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</row>
    <row r="64" spans="1:92" ht="15.75" customHeight="1" x14ac:dyDescent="0.2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</row>
    <row r="65" spans="1:92" ht="15.75" customHeight="1" x14ac:dyDescent="0.2">
      <c r="B65" s="21" t="s">
        <v>68</v>
      </c>
      <c r="C65" s="99"/>
    </row>
    <row r="66" spans="1:92" ht="15.75" customHeight="1" x14ac:dyDescent="0.2">
      <c r="B66" s="8" t="s">
        <v>69</v>
      </c>
      <c r="C66" s="32">
        <f>F5</f>
        <v>350000</v>
      </c>
      <c r="D66" s="32">
        <f t="shared" ref="D66:AF66" si="45">D45</f>
        <v>367500</v>
      </c>
      <c r="E66" s="32">
        <f t="shared" si="45"/>
        <v>385875</v>
      </c>
      <c r="F66" s="32">
        <f t="shared" si="45"/>
        <v>405168.75</v>
      </c>
      <c r="G66" s="32">
        <f t="shared" si="45"/>
        <v>425427.1875</v>
      </c>
      <c r="H66" s="32">
        <f t="shared" si="45"/>
        <v>446698.546875</v>
      </c>
      <c r="I66" s="32">
        <f t="shared" si="45"/>
        <v>469033.47421875002</v>
      </c>
      <c r="J66" s="32">
        <f t="shared" si="45"/>
        <v>492485.14792968752</v>
      </c>
      <c r="K66" s="32">
        <f t="shared" si="45"/>
        <v>517109.40532617189</v>
      </c>
      <c r="L66" s="32">
        <f t="shared" si="45"/>
        <v>542964.87559248053</v>
      </c>
      <c r="M66" s="32">
        <f t="shared" si="45"/>
        <v>570113.11937210453</v>
      </c>
      <c r="N66" s="32">
        <f t="shared" si="45"/>
        <v>598618.77534070972</v>
      </c>
      <c r="O66" s="32">
        <f t="shared" si="45"/>
        <v>628549.71410774521</v>
      </c>
      <c r="P66" s="32">
        <f t="shared" si="45"/>
        <v>659977.19981313252</v>
      </c>
      <c r="Q66" s="32">
        <f t="shared" si="45"/>
        <v>692976.05980378913</v>
      </c>
      <c r="R66" s="32">
        <f t="shared" si="45"/>
        <v>727624.86279397854</v>
      </c>
      <c r="S66" s="32">
        <f t="shared" si="45"/>
        <v>764006.10593367741</v>
      </c>
      <c r="T66" s="32">
        <f t="shared" si="45"/>
        <v>802206.41123036132</v>
      </c>
      <c r="U66" s="32">
        <f t="shared" si="45"/>
        <v>842316.7317918794</v>
      </c>
      <c r="V66" s="32">
        <f t="shared" si="45"/>
        <v>884432.56838147342</v>
      </c>
      <c r="W66" s="32">
        <f t="shared" si="45"/>
        <v>928654.19680054707</v>
      </c>
      <c r="X66" s="32">
        <f t="shared" si="45"/>
        <v>975086.90664057445</v>
      </c>
      <c r="Y66" s="32">
        <f t="shared" si="45"/>
        <v>1023841.2519726031</v>
      </c>
      <c r="Z66" s="32">
        <f t="shared" si="45"/>
        <v>1075033.3145712332</v>
      </c>
      <c r="AA66" s="32">
        <f t="shared" si="45"/>
        <v>1128784.9802997948</v>
      </c>
      <c r="AB66" s="32">
        <f t="shared" si="45"/>
        <v>1185224.2293147845</v>
      </c>
      <c r="AC66" s="32">
        <f t="shared" si="45"/>
        <v>1244485.4407805237</v>
      </c>
      <c r="AD66" s="32">
        <f t="shared" si="45"/>
        <v>1306709.71281955</v>
      </c>
      <c r="AE66" s="32">
        <f t="shared" si="45"/>
        <v>1372045.1984605275</v>
      </c>
      <c r="AF66" s="32">
        <f t="shared" si="45"/>
        <v>1440647.4583835539</v>
      </c>
    </row>
    <row r="67" spans="1:92" ht="15.75" customHeight="1" x14ac:dyDescent="0.2">
      <c r="B67" s="8" t="s">
        <v>70</v>
      </c>
      <c r="C67" s="25">
        <f>F10</f>
        <v>297500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</row>
    <row r="68" spans="1:92" ht="15.75" customHeight="1" x14ac:dyDescent="0.2">
      <c r="B68" s="8" t="s">
        <v>71</v>
      </c>
      <c r="C68" s="25">
        <f>C67-C69</f>
        <v>293110.78809693671</v>
      </c>
      <c r="D68" s="25">
        <f t="shared" ref="D68:AF68" si="46">C68-D69</f>
        <v>288497.0157827076</v>
      </c>
      <c r="E68" s="25">
        <f t="shared" si="46"/>
        <v>283647.1941204883</v>
      </c>
      <c r="F68" s="25">
        <f>E68-F69</f>
        <v>278549.24637764192</v>
      </c>
      <c r="G68" s="25">
        <f>F68-G69</f>
        <v>273190.47795296961</v>
      </c>
      <c r="H68" s="25">
        <f>G68-H69</f>
        <v>267557.54476538236</v>
      </c>
      <c r="I68" s="25">
        <f>H68-I69</f>
        <v>261636.42002527718</v>
      </c>
      <c r="J68" s="25">
        <f t="shared" si="46"/>
        <v>255412.35930587375</v>
      </c>
      <c r="K68" s="25">
        <f>J68-K69</f>
        <v>248869.86382753449</v>
      </c>
      <c r="L68" s="25">
        <f t="shared" si="46"/>
        <v>241992.64186364072</v>
      </c>
      <c r="M68" s="25">
        <f t="shared" si="46"/>
        <v>234763.5681719202</v>
      </c>
      <c r="N68" s="25">
        <f t="shared" si="46"/>
        <v>227164.64135020433</v>
      </c>
      <c r="O68" s="25">
        <f t="shared" si="46"/>
        <v>219176.93901042509</v>
      </c>
      <c r="P68" s="25">
        <f t="shared" si="46"/>
        <v>210780.57065922837</v>
      </c>
      <c r="Q68" s="25">
        <f t="shared" si="46"/>
        <v>201954.62816787031</v>
      </c>
      <c r="R68" s="25">
        <f t="shared" si="46"/>
        <v>192677.13370805932</v>
      </c>
      <c r="S68" s="25">
        <f t="shared" si="46"/>
        <v>182924.98502409714</v>
      </c>
      <c r="T68" s="25">
        <f t="shared" si="46"/>
        <v>172673.89790503861</v>
      </c>
      <c r="U68" s="25">
        <f t="shared" si="46"/>
        <v>161898.34571361807</v>
      </c>
      <c r="V68" s="25">
        <f t="shared" si="46"/>
        <v>150571.49582136076</v>
      </c>
      <c r="W68" s="25">
        <f t="shared" si="46"/>
        <v>138665.14279159406</v>
      </c>
      <c r="X68" s="25">
        <f t="shared" si="46"/>
        <v>126149.63814397459</v>
      </c>
      <c r="Y68" s="25">
        <f t="shared" si="46"/>
        <v>112993.81652563525</v>
      </c>
      <c r="Z68" s="25">
        <f t="shared" si="46"/>
        <v>99164.91810510814</v>
      </c>
      <c r="AA68" s="25">
        <f t="shared" si="46"/>
        <v>84628.506995773147</v>
      </c>
      <c r="AB68" s="25">
        <f t="shared" si="46"/>
        <v>69348.385505695449</v>
      </c>
      <c r="AC68" s="25">
        <f t="shared" si="46"/>
        <v>53286.504000321926</v>
      </c>
      <c r="AD68" s="25">
        <f t="shared" si="46"/>
        <v>36402.866153581985</v>
      </c>
      <c r="AE68" s="25">
        <f t="shared" si="46"/>
        <v>18655.429351454964</v>
      </c>
      <c r="AF68" s="25">
        <f t="shared" si="46"/>
        <v>-4.9985828809440136E-9</v>
      </c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</row>
    <row r="69" spans="1:92" ht="15.75" customHeight="1" x14ac:dyDescent="0.2">
      <c r="B69" s="8" t="s">
        <v>72</v>
      </c>
      <c r="C69" s="25">
        <f t="shared" ref="C69:AG69" si="47">C37</f>
        <v>4389.2119030632894</v>
      </c>
      <c r="D69" s="25">
        <f t="shared" si="47"/>
        <v>4613.772314229107</v>
      </c>
      <c r="E69" s="25">
        <f t="shared" si="47"/>
        <v>4849.8216622192995</v>
      </c>
      <c r="F69" s="25">
        <f t="shared" si="47"/>
        <v>5097.947742846387</v>
      </c>
      <c r="G69" s="25">
        <f t="shared" si="47"/>
        <v>5358.7684246723074</v>
      </c>
      <c r="H69" s="25">
        <f t="shared" si="47"/>
        <v>5632.9331875872449</v>
      </c>
      <c r="I69" s="25">
        <f t="shared" si="47"/>
        <v>5921.1247401051805</v>
      </c>
      <c r="J69" s="25">
        <f t="shared" si="47"/>
        <v>6224.0607194034383</v>
      </c>
      <c r="K69" s="25">
        <f t="shared" si="47"/>
        <v>6542.4954783392604</v>
      </c>
      <c r="L69" s="25">
        <f t="shared" si="47"/>
        <v>6877.2219638937677</v>
      </c>
      <c r="M69" s="25">
        <f t="shared" si="47"/>
        <v>7229.0736917205213</v>
      </c>
      <c r="N69" s="25">
        <f t="shared" si="47"/>
        <v>7598.9268217158678</v>
      </c>
      <c r="O69" s="25">
        <f t="shared" si="47"/>
        <v>7987.7023397792364</v>
      </c>
      <c r="P69" s="25">
        <f t="shared" si="47"/>
        <v>8396.3683511967247</v>
      </c>
      <c r="Q69" s="25">
        <f t="shared" si="47"/>
        <v>8825.9424913580588</v>
      </c>
      <c r="R69" s="25">
        <f t="shared" si="47"/>
        <v>9277.4944598109869</v>
      </c>
      <c r="S69" s="25">
        <f t="shared" si="47"/>
        <v>9752.1486839621793</v>
      </c>
      <c r="T69" s="25">
        <f t="shared" si="47"/>
        <v>10251.087119058531</v>
      </c>
      <c r="U69" s="25">
        <f t="shared" si="47"/>
        <v>10775.552191420546</v>
      </c>
      <c r="V69" s="25">
        <f t="shared" si="47"/>
        <v>11326.849892257305</v>
      </c>
      <c r="W69" s="25">
        <f t="shared" si="47"/>
        <v>11906.353029766702</v>
      </c>
      <c r="X69" s="25">
        <f t="shared" si="47"/>
        <v>12515.504647619469</v>
      </c>
      <c r="Y69" s="25">
        <f t="shared" si="47"/>
        <v>13155.821618339338</v>
      </c>
      <c r="Z69" s="25">
        <f t="shared" si="47"/>
        <v>13828.898420527112</v>
      </c>
      <c r="AA69" s="25">
        <f t="shared" si="47"/>
        <v>14536.411109334993</v>
      </c>
      <c r="AB69" s="25">
        <f t="shared" si="47"/>
        <v>15280.121490077698</v>
      </c>
      <c r="AC69" s="25">
        <f t="shared" si="47"/>
        <v>16061.881505373523</v>
      </c>
      <c r="AD69" s="25">
        <f t="shared" si="47"/>
        <v>16883.637846739941</v>
      </c>
      <c r="AE69" s="25">
        <f t="shared" si="47"/>
        <v>17747.43680212702</v>
      </c>
      <c r="AF69" s="25">
        <f t="shared" si="47"/>
        <v>18655.429351459963</v>
      </c>
      <c r="AG69" s="25">
        <f t="shared" si="47"/>
        <v>0</v>
      </c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</row>
    <row r="70" spans="1:92" ht="15.75" customHeight="1" x14ac:dyDescent="0.2">
      <c r="B70" s="8" t="s">
        <v>52</v>
      </c>
      <c r="C70" s="25">
        <f>C69</f>
        <v>4389.2119030632894</v>
      </c>
      <c r="D70" s="25">
        <f t="shared" ref="D70:AF70" si="48">D69+C70</f>
        <v>9002.9842172923964</v>
      </c>
      <c r="E70" s="25">
        <f t="shared" si="48"/>
        <v>13852.805879511696</v>
      </c>
      <c r="F70" s="25">
        <f>F69+E70</f>
        <v>18950.753622358083</v>
      </c>
      <c r="G70" s="25">
        <f>G69+F70</f>
        <v>24309.52204703039</v>
      </c>
      <c r="H70" s="25">
        <f>H69+G70</f>
        <v>29942.455234617635</v>
      </c>
      <c r="I70" s="25">
        <f>I69+H70</f>
        <v>35863.579974722816</v>
      </c>
      <c r="J70" s="25">
        <f t="shared" si="48"/>
        <v>42087.640694126254</v>
      </c>
      <c r="K70" s="25">
        <f>K69+J70</f>
        <v>48630.136172465514</v>
      </c>
      <c r="L70" s="25">
        <f t="shared" si="48"/>
        <v>55507.358136359282</v>
      </c>
      <c r="M70" s="25">
        <f t="shared" si="48"/>
        <v>62736.431828079803</v>
      </c>
      <c r="N70" s="25">
        <f t="shared" si="48"/>
        <v>70335.358649795671</v>
      </c>
      <c r="O70" s="25">
        <f t="shared" si="48"/>
        <v>78323.060989574908</v>
      </c>
      <c r="P70" s="25">
        <f t="shared" si="48"/>
        <v>86719.429340771632</v>
      </c>
      <c r="Q70" s="25">
        <f t="shared" si="48"/>
        <v>95545.371832129691</v>
      </c>
      <c r="R70" s="25">
        <f t="shared" si="48"/>
        <v>104822.86629194068</v>
      </c>
      <c r="S70" s="25">
        <f t="shared" si="48"/>
        <v>114575.01497590286</v>
      </c>
      <c r="T70" s="25">
        <f t="shared" si="48"/>
        <v>124826.10209496139</v>
      </c>
      <c r="U70" s="25">
        <f t="shared" si="48"/>
        <v>135601.65428638193</v>
      </c>
      <c r="V70" s="25">
        <f t="shared" si="48"/>
        <v>146928.50417863924</v>
      </c>
      <c r="W70" s="25">
        <f t="shared" si="48"/>
        <v>158834.85720840594</v>
      </c>
      <c r="X70" s="25">
        <f t="shared" si="48"/>
        <v>171350.36185602541</v>
      </c>
      <c r="Y70" s="25">
        <f t="shared" si="48"/>
        <v>184506.18347436475</v>
      </c>
      <c r="Z70" s="25">
        <f t="shared" si="48"/>
        <v>198335.08189489186</v>
      </c>
      <c r="AA70" s="25">
        <f t="shared" si="48"/>
        <v>212871.49300422685</v>
      </c>
      <c r="AB70" s="25">
        <f t="shared" si="48"/>
        <v>228151.61449430455</v>
      </c>
      <c r="AC70" s="25">
        <f t="shared" si="48"/>
        <v>244213.49599967807</v>
      </c>
      <c r="AD70" s="25">
        <f t="shared" si="48"/>
        <v>261097.133846418</v>
      </c>
      <c r="AE70" s="25">
        <f t="shared" si="48"/>
        <v>278844.57064854505</v>
      </c>
      <c r="AF70" s="25">
        <f t="shared" si="48"/>
        <v>297500.00000000501</v>
      </c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</row>
    <row r="71" spans="1:92" ht="15.75" customHeight="1" x14ac:dyDescent="0.2">
      <c r="B71" s="8" t="s">
        <v>32</v>
      </c>
      <c r="C71" s="32">
        <f t="shared" ref="C71:AF71" si="49">C46</f>
        <v>17500</v>
      </c>
      <c r="D71" s="32">
        <f t="shared" si="49"/>
        <v>18375</v>
      </c>
      <c r="E71" s="32">
        <f t="shared" si="49"/>
        <v>19293.75</v>
      </c>
      <c r="F71" s="32">
        <f t="shared" si="49"/>
        <v>20258.4375</v>
      </c>
      <c r="G71" s="32">
        <f t="shared" si="49"/>
        <v>21271.359375</v>
      </c>
      <c r="H71" s="32">
        <f t="shared" si="49"/>
        <v>22334.927343750001</v>
      </c>
      <c r="I71" s="32">
        <f t="shared" si="49"/>
        <v>23451.673710937503</v>
      </c>
      <c r="J71" s="32">
        <f t="shared" si="49"/>
        <v>24624.257396484376</v>
      </c>
      <c r="K71" s="32">
        <f t="shared" si="49"/>
        <v>25855.470266308595</v>
      </c>
      <c r="L71" s="32">
        <f t="shared" si="49"/>
        <v>27148.243779624027</v>
      </c>
      <c r="M71" s="32">
        <f t="shared" si="49"/>
        <v>28505.655968605228</v>
      </c>
      <c r="N71" s="32">
        <f t="shared" si="49"/>
        <v>29930.938767035488</v>
      </c>
      <c r="O71" s="32">
        <f t="shared" si="49"/>
        <v>31427.485705387262</v>
      </c>
      <c r="P71" s="32">
        <f t="shared" si="49"/>
        <v>32998.859990656631</v>
      </c>
      <c r="Q71" s="32">
        <f t="shared" si="49"/>
        <v>34648.802990189455</v>
      </c>
      <c r="R71" s="32">
        <f t="shared" si="49"/>
        <v>36381.243139698927</v>
      </c>
      <c r="S71" s="32">
        <f t="shared" si="49"/>
        <v>38200.305296683873</v>
      </c>
      <c r="T71" s="32">
        <f t="shared" si="49"/>
        <v>40110.32056151807</v>
      </c>
      <c r="U71" s="32">
        <f t="shared" si="49"/>
        <v>42115.836589593971</v>
      </c>
      <c r="V71" s="32">
        <f t="shared" si="49"/>
        <v>44221.628419073677</v>
      </c>
      <c r="W71" s="32">
        <f t="shared" si="49"/>
        <v>46432.709840027353</v>
      </c>
      <c r="X71" s="32">
        <f t="shared" si="49"/>
        <v>48754.345332028723</v>
      </c>
      <c r="Y71" s="32">
        <f t="shared" si="49"/>
        <v>51192.06259863016</v>
      </c>
      <c r="Z71" s="32">
        <f t="shared" si="49"/>
        <v>53751.665728561667</v>
      </c>
      <c r="AA71" s="32">
        <f t="shared" si="49"/>
        <v>56439.249014989742</v>
      </c>
      <c r="AB71" s="32">
        <f t="shared" si="49"/>
        <v>59261.21146573923</v>
      </c>
      <c r="AC71" s="32">
        <f t="shared" si="49"/>
        <v>62224.272039026189</v>
      </c>
      <c r="AD71" s="32">
        <f t="shared" si="49"/>
        <v>65335.485640977502</v>
      </c>
      <c r="AE71" s="32">
        <f t="shared" si="49"/>
        <v>68602.259923026373</v>
      </c>
      <c r="AF71" s="32">
        <f t="shared" si="49"/>
        <v>72032.372919177695</v>
      </c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</row>
    <row r="72" spans="1:92" ht="15.75" customHeight="1" x14ac:dyDescent="0.2">
      <c r="A72" s="3"/>
      <c r="B72" s="3" t="s">
        <v>68</v>
      </c>
      <c r="C72" s="35">
        <f>C66-C68+C71</f>
        <v>74389.211903063289</v>
      </c>
      <c r="D72" s="35">
        <f t="shared" ref="D72:AF72" si="50">C72+D69+D71</f>
        <v>97377.984217292396</v>
      </c>
      <c r="E72" s="35">
        <f t="shared" si="50"/>
        <v>121521.5558795117</v>
      </c>
      <c r="F72" s="35">
        <f>E72+F69+F71</f>
        <v>146877.94112235808</v>
      </c>
      <c r="G72" s="35">
        <f>F72+G69+G71</f>
        <v>173508.06892203039</v>
      </c>
      <c r="H72" s="35">
        <f>G72+H69+H71</f>
        <v>201475.92945336763</v>
      </c>
      <c r="I72" s="35">
        <f>H72+I69+I71</f>
        <v>230848.72790441031</v>
      </c>
      <c r="J72" s="35">
        <f t="shared" si="50"/>
        <v>261697.04602029812</v>
      </c>
      <c r="K72" s="35">
        <f>J72+K69+K71</f>
        <v>294095.01176494599</v>
      </c>
      <c r="L72" s="35">
        <f t="shared" si="50"/>
        <v>328120.47750846378</v>
      </c>
      <c r="M72" s="35">
        <f t="shared" si="50"/>
        <v>363855.20716878952</v>
      </c>
      <c r="N72" s="35">
        <f t="shared" si="50"/>
        <v>401385.07275754085</v>
      </c>
      <c r="O72" s="35">
        <f t="shared" si="50"/>
        <v>440800.26080270734</v>
      </c>
      <c r="P72" s="35">
        <f t="shared" si="50"/>
        <v>482195.48914456065</v>
      </c>
      <c r="Q72" s="35">
        <f t="shared" si="50"/>
        <v>525670.23462610808</v>
      </c>
      <c r="R72" s="35">
        <f t="shared" si="50"/>
        <v>571328.97222561808</v>
      </c>
      <c r="S72" s="35">
        <f t="shared" si="50"/>
        <v>619281.42620626418</v>
      </c>
      <c r="T72" s="35">
        <f t="shared" si="50"/>
        <v>669642.83388684073</v>
      </c>
      <c r="U72" s="35">
        <f t="shared" si="50"/>
        <v>722534.22266785533</v>
      </c>
      <c r="V72" s="35">
        <f t="shared" si="50"/>
        <v>778082.70097918634</v>
      </c>
      <c r="W72" s="35">
        <f t="shared" si="50"/>
        <v>836421.76384898042</v>
      </c>
      <c r="X72" s="35">
        <f t="shared" si="50"/>
        <v>897691.61382862856</v>
      </c>
      <c r="Y72" s="35">
        <f t="shared" si="50"/>
        <v>962039.49804559804</v>
      </c>
      <c r="Z72" s="35">
        <f t="shared" si="50"/>
        <v>1029620.0621946868</v>
      </c>
      <c r="AA72" s="35">
        <f t="shared" si="50"/>
        <v>1100595.7223190116</v>
      </c>
      <c r="AB72" s="35">
        <f t="shared" si="50"/>
        <v>1175137.0552748283</v>
      </c>
      <c r="AC72" s="35">
        <f t="shared" si="50"/>
        <v>1253423.2088192282</v>
      </c>
      <c r="AD72" s="35">
        <f t="shared" si="50"/>
        <v>1335642.3323069457</v>
      </c>
      <c r="AE72" s="35">
        <f t="shared" si="50"/>
        <v>1421992.0290320991</v>
      </c>
      <c r="AF72" s="35">
        <f t="shared" si="50"/>
        <v>1512679.8313027367</v>
      </c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</row>
    <row r="73" spans="1:92" ht="15.75" customHeight="1" x14ac:dyDescent="0.2">
      <c r="C73" s="25"/>
      <c r="D73" s="25"/>
      <c r="E73" s="25"/>
      <c r="F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</row>
    <row r="74" spans="1:92" ht="15.75" customHeight="1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</row>
    <row r="75" spans="1:92" ht="15.75" customHeight="1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</row>
    <row r="76" spans="1:92" ht="15.75" customHeight="1" x14ac:dyDescent="0.2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</row>
    <row r="77" spans="1:92" ht="15.75" customHeight="1" x14ac:dyDescent="0.2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</row>
    <row r="78" spans="1:92" ht="15.75" customHeight="1" x14ac:dyDescent="0.2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</row>
    <row r="79" spans="1:92" ht="15.75" customHeight="1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</row>
    <row r="80" spans="1:92" ht="15.75" customHeight="1" x14ac:dyDescent="0.2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</row>
    <row r="81" spans="1:92" ht="15.75" customHeight="1" x14ac:dyDescent="0.2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</row>
    <row r="82" spans="1:92" ht="15.75" customHeight="1" x14ac:dyDescent="0.2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</row>
    <row r="83" spans="1:92" ht="15.75" customHeight="1" x14ac:dyDescent="0.2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</row>
    <row r="84" spans="1:92" ht="15.75" customHeight="1" x14ac:dyDescent="0.2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</row>
    <row r="85" spans="1:92" ht="15.75" customHeight="1" x14ac:dyDescent="0.2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</row>
    <row r="86" spans="1:92" ht="15.75" customHeight="1" x14ac:dyDescent="0.2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</row>
    <row r="87" spans="1:92" ht="15.75" customHeight="1" x14ac:dyDescent="0.2"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</row>
    <row r="88" spans="1:92" ht="15.75" customHeight="1" x14ac:dyDescent="0.2">
      <c r="A88" s="38"/>
      <c r="B88" s="39" t="s">
        <v>73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</row>
    <row r="89" spans="1:92" ht="15.75" hidden="1" customHeight="1" x14ac:dyDescent="0.4">
      <c r="C89" s="41" t="s">
        <v>74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</row>
    <row r="90" spans="1:92" ht="15.75" hidden="1" customHeight="1" x14ac:dyDescent="0.2">
      <c r="C90" s="117" t="s">
        <v>75</v>
      </c>
      <c r="D90" s="115"/>
      <c r="E90" s="115"/>
      <c r="F90" s="115"/>
      <c r="G90" s="115"/>
      <c r="H90" s="115"/>
      <c r="I90" s="118"/>
      <c r="J90" s="115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</row>
    <row r="91" spans="1:92" ht="15.75" hidden="1" customHeight="1" x14ac:dyDescent="0.3">
      <c r="C91" s="42"/>
      <c r="D91" s="42"/>
      <c r="E91" s="42"/>
      <c r="F91" s="43"/>
      <c r="G91" s="43"/>
      <c r="H91" s="43"/>
      <c r="I91" s="43"/>
      <c r="J91" s="44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</row>
    <row r="92" spans="1:92" ht="15.75" hidden="1" customHeight="1" x14ac:dyDescent="0.3">
      <c r="C92" s="43"/>
      <c r="F92" s="45" t="s">
        <v>76</v>
      </c>
      <c r="G92" s="43"/>
      <c r="H92" s="46"/>
      <c r="I92" s="43"/>
      <c r="J92" s="46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</row>
    <row r="93" spans="1:92" ht="15.75" hidden="1" customHeight="1" x14ac:dyDescent="0.3">
      <c r="C93" s="119" t="s">
        <v>77</v>
      </c>
      <c r="D93" s="120"/>
      <c r="E93" s="120"/>
      <c r="F93" s="120"/>
      <c r="G93" s="43"/>
      <c r="H93" s="47" t="s">
        <v>78</v>
      </c>
      <c r="I93" s="43"/>
      <c r="J93" s="43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</row>
    <row r="94" spans="1:92" ht="15.75" hidden="1" customHeight="1" x14ac:dyDescent="0.3">
      <c r="C94" s="121" t="s">
        <v>79</v>
      </c>
      <c r="D94" s="122"/>
      <c r="E94" s="123"/>
      <c r="F94" s="48">
        <f>'Property 4'!F10</f>
        <v>297500</v>
      </c>
      <c r="G94" s="49"/>
      <c r="H94" s="43"/>
      <c r="I94" s="43"/>
      <c r="J94" s="43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</row>
    <row r="95" spans="1:92" ht="15.75" hidden="1" customHeight="1" x14ac:dyDescent="0.3">
      <c r="C95" s="124" t="s">
        <v>80</v>
      </c>
      <c r="D95" s="115"/>
      <c r="E95" s="125"/>
      <c r="F95" s="45">
        <f>'Property 4'!H5</f>
        <v>30</v>
      </c>
      <c r="G95" s="49"/>
      <c r="H95" s="43"/>
      <c r="I95" s="43"/>
      <c r="J95" s="43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</row>
    <row r="96" spans="1:92" ht="15.75" hidden="1" customHeight="1" x14ac:dyDescent="0.3">
      <c r="C96" s="124" t="s">
        <v>81</v>
      </c>
      <c r="D96" s="115"/>
      <c r="E96" s="125"/>
      <c r="F96" s="50">
        <f>'Property 4'!H4</f>
        <v>0.05</v>
      </c>
      <c r="G96" s="49"/>
      <c r="H96" s="43"/>
      <c r="I96" s="43"/>
      <c r="J96" s="43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</row>
    <row r="97" spans="1:92" ht="15.75" hidden="1" customHeight="1" x14ac:dyDescent="0.3">
      <c r="C97" s="124" t="s">
        <v>82</v>
      </c>
      <c r="D97" s="115"/>
      <c r="E97" s="125"/>
      <c r="F97" s="51">
        <v>12</v>
      </c>
      <c r="G97" s="49"/>
      <c r="H97" s="43"/>
      <c r="I97" s="43"/>
      <c r="J97" s="43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</row>
    <row r="98" spans="1:92" ht="15.75" hidden="1" customHeight="1" x14ac:dyDescent="0.3">
      <c r="C98" s="124" t="s">
        <v>83</v>
      </c>
      <c r="D98" s="115"/>
      <c r="E98" s="125"/>
      <c r="F98" s="51">
        <v>12</v>
      </c>
      <c r="G98" s="49"/>
      <c r="H98" s="43"/>
      <c r="I98" s="43"/>
      <c r="J98" s="43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</row>
    <row r="99" spans="1:92" ht="15.75" hidden="1" customHeight="1" x14ac:dyDescent="0.3">
      <c r="C99" s="119" t="s">
        <v>84</v>
      </c>
      <c r="D99" s="120"/>
      <c r="E99" s="120"/>
      <c r="F99" s="120"/>
      <c r="G99" s="43"/>
      <c r="H99" s="43"/>
      <c r="I99" s="43"/>
      <c r="J99" s="43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</row>
    <row r="100" spans="1:92" ht="15.75" hidden="1" customHeight="1" x14ac:dyDescent="0.3">
      <c r="C100" s="126" t="s">
        <v>85</v>
      </c>
      <c r="D100" s="122"/>
      <c r="E100" s="122"/>
      <c r="F100" s="52">
        <f>-PMT(F102,F95*F98,F94)</f>
        <v>1597.0443284611101</v>
      </c>
      <c r="G100" s="53"/>
      <c r="H100" s="43"/>
      <c r="I100" s="43"/>
      <c r="J100" s="43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</row>
    <row r="101" spans="1:92" ht="15.75" hidden="1" customHeight="1" x14ac:dyDescent="0.3">
      <c r="C101" s="127" t="s">
        <v>86</v>
      </c>
      <c r="D101" s="115"/>
      <c r="E101" s="115"/>
      <c r="F101" s="54">
        <f>NPER(F102,F100,-F94)</f>
        <v>360.00000000000006</v>
      </c>
      <c r="G101" s="53"/>
      <c r="H101" s="43"/>
      <c r="I101" s="43"/>
      <c r="J101" s="43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</row>
    <row r="102" spans="1:92" ht="15.75" hidden="1" customHeight="1" x14ac:dyDescent="0.3">
      <c r="C102" s="127" t="s">
        <v>87</v>
      </c>
      <c r="D102" s="115"/>
      <c r="E102" s="115"/>
      <c r="F102" s="55">
        <f>((1+F96/F97)^(F97/F98))-1</f>
        <v>4.1666666666666519E-3</v>
      </c>
      <c r="G102" s="53"/>
      <c r="H102" s="43"/>
      <c r="I102" s="43"/>
      <c r="J102" s="43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</row>
    <row r="103" spans="1:92" ht="15.75" hidden="1" customHeight="1" x14ac:dyDescent="0.3">
      <c r="A103" s="56"/>
      <c r="B103" s="56"/>
      <c r="C103" s="114" t="s">
        <v>88</v>
      </c>
      <c r="D103" s="115"/>
      <c r="E103" s="115"/>
      <c r="F103" s="57">
        <f>F101*F100</f>
        <v>574935.95824599976</v>
      </c>
      <c r="G103" s="58"/>
      <c r="H103" s="59"/>
      <c r="I103" s="59"/>
      <c r="J103" s="59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</row>
    <row r="104" spans="1:92" ht="15.75" hidden="1" customHeight="1" x14ac:dyDescent="0.3">
      <c r="A104" s="56"/>
      <c r="B104" s="56"/>
      <c r="C104" s="114" t="s">
        <v>89</v>
      </c>
      <c r="D104" s="115"/>
      <c r="E104" s="115"/>
      <c r="F104" s="57">
        <f>F103-F94</f>
        <v>277435.95824599976</v>
      </c>
      <c r="G104" s="61" t="s">
        <v>78</v>
      </c>
      <c r="H104" s="59"/>
      <c r="I104" s="59"/>
      <c r="J104" s="59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</row>
    <row r="105" spans="1:92" ht="15.75" hidden="1" customHeight="1" x14ac:dyDescent="0.3">
      <c r="A105" s="56"/>
      <c r="B105" s="56"/>
      <c r="C105" s="59"/>
      <c r="D105" s="59"/>
      <c r="E105" s="59"/>
      <c r="F105" s="62"/>
      <c r="G105" s="59"/>
      <c r="H105" s="59"/>
      <c r="I105" s="59"/>
      <c r="J105" s="59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</row>
    <row r="106" spans="1:92" ht="15.75" hidden="1" customHeight="1" x14ac:dyDescent="0.35">
      <c r="A106" s="56"/>
      <c r="B106" s="56"/>
      <c r="C106" s="116" t="s">
        <v>90</v>
      </c>
      <c r="D106" s="115"/>
      <c r="E106" s="115"/>
      <c r="F106" s="115"/>
      <c r="G106" s="115"/>
      <c r="H106" s="115"/>
      <c r="I106" s="115"/>
      <c r="J106" s="59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</row>
    <row r="107" spans="1:92" ht="15.75" hidden="1" customHeight="1" x14ac:dyDescent="0.3">
      <c r="A107" s="56"/>
      <c r="B107" s="56"/>
      <c r="C107" s="63" t="s">
        <v>38</v>
      </c>
      <c r="D107" s="64" t="s">
        <v>91</v>
      </c>
      <c r="E107" s="64" t="s">
        <v>92</v>
      </c>
      <c r="F107" s="65" t="s">
        <v>93</v>
      </c>
      <c r="G107" s="64" t="s">
        <v>94</v>
      </c>
      <c r="H107" s="64" t="s">
        <v>95</v>
      </c>
      <c r="I107" s="64" t="s">
        <v>96</v>
      </c>
      <c r="J107" s="64" t="s">
        <v>97</v>
      </c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</row>
    <row r="108" spans="1:92" ht="15.75" hidden="1" customHeight="1" x14ac:dyDescent="0.35">
      <c r="A108" s="56"/>
      <c r="B108" s="56"/>
      <c r="C108" s="66"/>
      <c r="D108" s="67"/>
      <c r="E108" s="67"/>
      <c r="F108" s="67">
        <f>F94</f>
        <v>297500</v>
      </c>
      <c r="G108" s="67"/>
      <c r="H108" s="67"/>
      <c r="I108" s="67"/>
      <c r="J108" s="67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</row>
    <row r="109" spans="1:92" ht="15.75" hidden="1" customHeight="1" x14ac:dyDescent="0.35">
      <c r="A109" s="56"/>
      <c r="B109" s="56"/>
      <c r="C109" s="66">
        <v>1</v>
      </c>
      <c r="D109" s="68">
        <f t="shared" ref="D109:D138" si="51">IF(C109&gt;$F$95,"",G109-E109)</f>
        <v>14775.320038470032</v>
      </c>
      <c r="E109" s="68">
        <f t="shared" ref="E109:E138" si="52">IF(C109&gt;$F$95,"",$F$94-F109)</f>
        <v>4389.2119030632894</v>
      </c>
      <c r="F109" s="69">
        <f t="shared" ref="F109:F138" si="53">IF(C109&gt;$F$95,"",FV($F$102,$F$98,$F$100,-F108))</f>
        <v>293110.78809693671</v>
      </c>
      <c r="G109" s="68">
        <f t="shared" ref="G109:G138" si="54">IF(C109&gt;$F$95,"",C109*$F$100*$F$98)</f>
        <v>19164.531941533322</v>
      </c>
      <c r="H109" s="68">
        <f t="shared" ref="H109:H138" si="55">IF(C109&gt;$F$95,"",F108-F109)</f>
        <v>4389.2119030632894</v>
      </c>
      <c r="I109" s="68">
        <f t="shared" ref="I109:I138" si="56">IF(C109&gt;$F$95,"",G109-G108-H109)</f>
        <v>14775.320038470032</v>
      </c>
      <c r="J109" s="70">
        <f t="shared" ref="J109:J138" si="57">H109+I109</f>
        <v>19164.531941533322</v>
      </c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</row>
    <row r="110" spans="1:92" ht="15.75" hidden="1" customHeight="1" x14ac:dyDescent="0.35">
      <c r="A110" s="56"/>
      <c r="B110" s="56"/>
      <c r="C110" s="66">
        <f t="shared" ref="C110:C138" si="58">IF(C109&gt;=$F$95,"",C109+1)</f>
        <v>2</v>
      </c>
      <c r="D110" s="68">
        <f t="shared" si="51"/>
        <v>29326.079665774247</v>
      </c>
      <c r="E110" s="68">
        <f t="shared" si="52"/>
        <v>9002.9842172923964</v>
      </c>
      <c r="F110" s="69">
        <f t="shared" si="53"/>
        <v>288497.0157827076</v>
      </c>
      <c r="G110" s="68">
        <f t="shared" si="54"/>
        <v>38329.063883066643</v>
      </c>
      <c r="H110" s="68">
        <f t="shared" si="55"/>
        <v>4613.772314229107</v>
      </c>
      <c r="I110" s="68">
        <f t="shared" si="56"/>
        <v>14550.759627304215</v>
      </c>
      <c r="J110" s="70">
        <f t="shared" si="57"/>
        <v>19164.531941533322</v>
      </c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</row>
    <row r="111" spans="1:92" ht="15.75" hidden="1" customHeight="1" x14ac:dyDescent="0.35">
      <c r="A111" s="56"/>
      <c r="B111" s="56"/>
      <c r="C111" s="66">
        <f t="shared" si="58"/>
        <v>3</v>
      </c>
      <c r="D111" s="68">
        <f t="shared" si="51"/>
        <v>43640.789945088269</v>
      </c>
      <c r="E111" s="68">
        <f t="shared" si="52"/>
        <v>13852.805879511696</v>
      </c>
      <c r="F111" s="69">
        <f t="shared" si="53"/>
        <v>283647.1941204883</v>
      </c>
      <c r="G111" s="68">
        <f t="shared" si="54"/>
        <v>57493.595824599965</v>
      </c>
      <c r="H111" s="68">
        <f t="shared" si="55"/>
        <v>4849.8216622192995</v>
      </c>
      <c r="I111" s="68">
        <f t="shared" si="56"/>
        <v>14314.710279314022</v>
      </c>
      <c r="J111" s="70">
        <f t="shared" si="57"/>
        <v>19164.531941533322</v>
      </c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</row>
    <row r="112" spans="1:92" ht="15.75" hidden="1" customHeight="1" x14ac:dyDescent="0.35">
      <c r="C112" s="71">
        <f t="shared" si="58"/>
        <v>4</v>
      </c>
      <c r="D112" s="72">
        <f t="shared" si="51"/>
        <v>57707.374143775203</v>
      </c>
      <c r="E112" s="72">
        <f t="shared" si="52"/>
        <v>18950.753622358083</v>
      </c>
      <c r="F112" s="73">
        <f t="shared" si="53"/>
        <v>278549.24637764192</v>
      </c>
      <c r="G112" s="72">
        <f t="shared" si="54"/>
        <v>76658.127766133286</v>
      </c>
      <c r="H112" s="72">
        <f t="shared" si="55"/>
        <v>5097.947742846387</v>
      </c>
      <c r="I112" s="72">
        <f t="shared" si="56"/>
        <v>14066.584198686935</v>
      </c>
      <c r="J112" s="74">
        <f t="shared" si="57"/>
        <v>19164.531941533322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</row>
    <row r="113" spans="3:72" ht="15.75" hidden="1" customHeight="1" x14ac:dyDescent="0.35">
      <c r="C113" s="71">
        <f t="shared" si="58"/>
        <v>5</v>
      </c>
      <c r="D113" s="72">
        <f t="shared" si="51"/>
        <v>71513.137660636217</v>
      </c>
      <c r="E113" s="72">
        <f t="shared" si="52"/>
        <v>24309.52204703039</v>
      </c>
      <c r="F113" s="73">
        <f t="shared" si="53"/>
        <v>273190.47795296961</v>
      </c>
      <c r="G113" s="72">
        <f t="shared" si="54"/>
        <v>95822.659707666608</v>
      </c>
      <c r="H113" s="72">
        <f t="shared" si="55"/>
        <v>5358.7684246723074</v>
      </c>
      <c r="I113" s="72">
        <f t="shared" si="56"/>
        <v>13805.763516861014</v>
      </c>
      <c r="J113" s="74">
        <f t="shared" si="57"/>
        <v>19164.531941533322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</row>
    <row r="114" spans="3:72" ht="15.75" hidden="1" customHeight="1" x14ac:dyDescent="0.35">
      <c r="C114" s="71">
        <f t="shared" si="58"/>
        <v>6</v>
      </c>
      <c r="D114" s="72">
        <f t="shared" si="51"/>
        <v>85044.736414582294</v>
      </c>
      <c r="E114" s="72">
        <f t="shared" si="52"/>
        <v>29942.455234617635</v>
      </c>
      <c r="F114" s="73">
        <f t="shared" si="53"/>
        <v>267557.54476538236</v>
      </c>
      <c r="G114" s="72">
        <f t="shared" si="54"/>
        <v>114987.19164919993</v>
      </c>
      <c r="H114" s="72">
        <f t="shared" si="55"/>
        <v>5632.9331875872449</v>
      </c>
      <c r="I114" s="72">
        <f t="shared" si="56"/>
        <v>13531.598753946077</v>
      </c>
      <c r="J114" s="74">
        <f t="shared" si="57"/>
        <v>19164.531941533322</v>
      </c>
    </row>
    <row r="115" spans="3:72" ht="15.75" hidden="1" customHeight="1" x14ac:dyDescent="0.35">
      <c r="C115" s="71">
        <f t="shared" si="58"/>
        <v>7</v>
      </c>
      <c r="D115" s="72">
        <f t="shared" si="51"/>
        <v>98288.143616010435</v>
      </c>
      <c r="E115" s="72">
        <f t="shared" si="52"/>
        <v>35863.579974722816</v>
      </c>
      <c r="F115" s="73">
        <f t="shared" si="53"/>
        <v>261636.42002527718</v>
      </c>
      <c r="G115" s="72">
        <f t="shared" si="54"/>
        <v>134151.72359073325</v>
      </c>
      <c r="H115" s="72">
        <f t="shared" si="55"/>
        <v>5921.1247401051805</v>
      </c>
      <c r="I115" s="72">
        <f t="shared" si="56"/>
        <v>13243.407201428141</v>
      </c>
      <c r="J115" s="74">
        <f t="shared" si="57"/>
        <v>19164.531941533322</v>
      </c>
    </row>
    <row r="116" spans="3:72" ht="15.75" hidden="1" customHeight="1" x14ac:dyDescent="0.35">
      <c r="C116" s="71">
        <f t="shared" si="58"/>
        <v>8</v>
      </c>
      <c r="D116" s="72">
        <f t="shared" si="51"/>
        <v>111228.61483814032</v>
      </c>
      <c r="E116" s="72">
        <f t="shared" si="52"/>
        <v>42087.640694126254</v>
      </c>
      <c r="F116" s="73">
        <f t="shared" si="53"/>
        <v>255412.35930587375</v>
      </c>
      <c r="G116" s="72">
        <f t="shared" si="54"/>
        <v>153316.25553226657</v>
      </c>
      <c r="H116" s="72">
        <f t="shared" si="55"/>
        <v>6224.0607194034383</v>
      </c>
      <c r="I116" s="72">
        <f t="shared" si="56"/>
        <v>12940.471222129883</v>
      </c>
      <c r="J116" s="74">
        <f t="shared" si="57"/>
        <v>19164.531941533322</v>
      </c>
    </row>
    <row r="117" spans="3:72" ht="15.75" hidden="1" customHeight="1" x14ac:dyDescent="0.35">
      <c r="C117" s="71">
        <f t="shared" si="58"/>
        <v>9</v>
      </c>
      <c r="D117" s="72">
        <f t="shared" si="51"/>
        <v>123850.65130133438</v>
      </c>
      <c r="E117" s="72">
        <f t="shared" si="52"/>
        <v>48630.136172465514</v>
      </c>
      <c r="F117" s="73">
        <f t="shared" si="53"/>
        <v>248869.86382753449</v>
      </c>
      <c r="G117" s="72">
        <f t="shared" si="54"/>
        <v>172480.78747379989</v>
      </c>
      <c r="H117" s="72">
        <f t="shared" si="55"/>
        <v>6542.4954783392604</v>
      </c>
      <c r="I117" s="72">
        <f t="shared" si="56"/>
        <v>12622.036463194061</v>
      </c>
      <c r="J117" s="74">
        <f t="shared" si="57"/>
        <v>19164.531941533322</v>
      </c>
    </row>
    <row r="118" spans="3:72" ht="15.75" hidden="1" customHeight="1" x14ac:dyDescent="0.35">
      <c r="C118" s="71">
        <f t="shared" si="58"/>
        <v>10</v>
      </c>
      <c r="D118" s="72">
        <f t="shared" si="51"/>
        <v>136137.96127897393</v>
      </c>
      <c r="E118" s="72">
        <f t="shared" si="52"/>
        <v>55507.358136359282</v>
      </c>
      <c r="F118" s="73">
        <f t="shared" si="53"/>
        <v>241992.64186364072</v>
      </c>
      <c r="G118" s="72">
        <f t="shared" si="54"/>
        <v>191645.31941533322</v>
      </c>
      <c r="H118" s="72">
        <f t="shared" si="55"/>
        <v>6877.2219638937677</v>
      </c>
      <c r="I118" s="72">
        <f t="shared" si="56"/>
        <v>12287.309977639554</v>
      </c>
      <c r="J118" s="74">
        <f t="shared" si="57"/>
        <v>19164.531941533322</v>
      </c>
    </row>
    <row r="119" spans="3:72" ht="15.75" hidden="1" customHeight="1" x14ac:dyDescent="0.35">
      <c r="C119" s="71">
        <f t="shared" si="58"/>
        <v>11</v>
      </c>
      <c r="D119" s="72">
        <f t="shared" si="51"/>
        <v>148073.41952878673</v>
      </c>
      <c r="E119" s="72">
        <f t="shared" si="52"/>
        <v>62736.431828079803</v>
      </c>
      <c r="F119" s="73">
        <f t="shared" si="53"/>
        <v>234763.5681719202</v>
      </c>
      <c r="G119" s="72">
        <f t="shared" si="54"/>
        <v>210809.85135686654</v>
      </c>
      <c r="H119" s="72">
        <f t="shared" si="55"/>
        <v>7229.0736917205213</v>
      </c>
      <c r="I119" s="72">
        <f t="shared" si="56"/>
        <v>11935.4582498128</v>
      </c>
      <c r="J119" s="74">
        <f t="shared" si="57"/>
        <v>19164.531941533322</v>
      </c>
    </row>
    <row r="120" spans="3:72" ht="15.75" hidden="1" customHeight="1" x14ac:dyDescent="0.35">
      <c r="C120" s="71">
        <f t="shared" si="58"/>
        <v>12</v>
      </c>
      <c r="D120" s="72">
        <f t="shared" si="51"/>
        <v>159639.02464860419</v>
      </c>
      <c r="E120" s="72">
        <f t="shared" si="52"/>
        <v>70335.358649795671</v>
      </c>
      <c r="F120" s="73">
        <f t="shared" si="53"/>
        <v>227164.64135020433</v>
      </c>
      <c r="G120" s="72">
        <f t="shared" si="54"/>
        <v>229974.38329839986</v>
      </c>
      <c r="H120" s="72">
        <f t="shared" si="55"/>
        <v>7598.9268217158678</v>
      </c>
      <c r="I120" s="72">
        <f t="shared" si="56"/>
        <v>11565.605119817454</v>
      </c>
      <c r="J120" s="74">
        <f t="shared" si="57"/>
        <v>19164.531941533322</v>
      </c>
    </row>
    <row r="121" spans="3:72" ht="15.75" hidden="1" customHeight="1" x14ac:dyDescent="0.35">
      <c r="C121" s="71">
        <f t="shared" si="58"/>
        <v>13</v>
      </c>
      <c r="D121" s="72">
        <f t="shared" si="51"/>
        <v>170815.85425035827</v>
      </c>
      <c r="E121" s="72">
        <f t="shared" si="52"/>
        <v>78323.060989574908</v>
      </c>
      <c r="F121" s="73">
        <f t="shared" si="53"/>
        <v>219176.93901042509</v>
      </c>
      <c r="G121" s="72">
        <f t="shared" si="54"/>
        <v>249138.91523993318</v>
      </c>
      <c r="H121" s="72">
        <f t="shared" si="55"/>
        <v>7987.7023397792364</v>
      </c>
      <c r="I121" s="72">
        <f t="shared" si="56"/>
        <v>11176.829601754085</v>
      </c>
      <c r="J121" s="74">
        <f t="shared" si="57"/>
        <v>19164.531941533322</v>
      </c>
    </row>
    <row r="122" spans="3:72" ht="15.75" hidden="1" customHeight="1" x14ac:dyDescent="0.35">
      <c r="C122" s="71">
        <f t="shared" si="58"/>
        <v>14</v>
      </c>
      <c r="D122" s="72">
        <f t="shared" si="51"/>
        <v>181584.01784069487</v>
      </c>
      <c r="E122" s="72">
        <f t="shared" si="52"/>
        <v>86719.429340771632</v>
      </c>
      <c r="F122" s="73">
        <f t="shared" si="53"/>
        <v>210780.57065922837</v>
      </c>
      <c r="G122" s="72">
        <f t="shared" si="54"/>
        <v>268303.4471814665</v>
      </c>
      <c r="H122" s="72">
        <f t="shared" si="55"/>
        <v>8396.3683511967247</v>
      </c>
      <c r="I122" s="72">
        <f t="shared" si="56"/>
        <v>10768.163590336597</v>
      </c>
      <c r="J122" s="74">
        <f t="shared" si="57"/>
        <v>19164.531941533322</v>
      </c>
    </row>
    <row r="123" spans="3:72" ht="15.75" hidden="1" customHeight="1" x14ac:dyDescent="0.35">
      <c r="C123" s="71">
        <f t="shared" si="58"/>
        <v>15</v>
      </c>
      <c r="D123" s="72">
        <f t="shared" si="51"/>
        <v>191922.60729087013</v>
      </c>
      <c r="E123" s="72">
        <f t="shared" si="52"/>
        <v>95545.371832129691</v>
      </c>
      <c r="F123" s="73">
        <f t="shared" si="53"/>
        <v>201954.62816787031</v>
      </c>
      <c r="G123" s="72">
        <f t="shared" si="54"/>
        <v>287467.97912299982</v>
      </c>
      <c r="H123" s="72">
        <f t="shared" si="55"/>
        <v>8825.9424913580588</v>
      </c>
      <c r="I123" s="72">
        <f t="shared" si="56"/>
        <v>10338.589450175263</v>
      </c>
      <c r="J123" s="74">
        <f t="shared" si="57"/>
        <v>19164.531941533322</v>
      </c>
    </row>
    <row r="124" spans="3:72" ht="15.75" hidden="1" customHeight="1" x14ac:dyDescent="0.35">
      <c r="C124" s="71">
        <f t="shared" si="58"/>
        <v>16</v>
      </c>
      <c r="D124" s="72">
        <f t="shared" si="51"/>
        <v>201809.64477259247</v>
      </c>
      <c r="E124" s="72">
        <f t="shared" si="52"/>
        <v>104822.86629194068</v>
      </c>
      <c r="F124" s="73">
        <f t="shared" si="53"/>
        <v>192677.13370805932</v>
      </c>
      <c r="G124" s="72">
        <f t="shared" si="54"/>
        <v>306632.51106453314</v>
      </c>
      <c r="H124" s="72">
        <f t="shared" si="55"/>
        <v>9277.4944598109869</v>
      </c>
      <c r="I124" s="72">
        <f t="shared" si="56"/>
        <v>9887.0374817223346</v>
      </c>
      <c r="J124" s="74">
        <f t="shared" si="57"/>
        <v>19164.531941533322</v>
      </c>
    </row>
    <row r="125" spans="3:72" ht="15.75" hidden="1" customHeight="1" x14ac:dyDescent="0.35">
      <c r="C125" s="71">
        <f t="shared" si="58"/>
        <v>17</v>
      </c>
      <c r="D125" s="72">
        <f t="shared" si="51"/>
        <v>211222.02803016361</v>
      </c>
      <c r="E125" s="72">
        <f t="shared" si="52"/>
        <v>114575.01497590286</v>
      </c>
      <c r="F125" s="73">
        <f t="shared" si="53"/>
        <v>182924.98502409714</v>
      </c>
      <c r="G125" s="72">
        <f t="shared" si="54"/>
        <v>325797.04300606647</v>
      </c>
      <c r="H125" s="72">
        <f t="shared" si="55"/>
        <v>9752.1486839621793</v>
      </c>
      <c r="I125" s="72">
        <f t="shared" si="56"/>
        <v>9412.3832575711422</v>
      </c>
      <c r="J125" s="74">
        <f t="shared" si="57"/>
        <v>19164.531941533322</v>
      </c>
    </row>
    <row r="126" spans="3:72" ht="15.75" hidden="1" customHeight="1" x14ac:dyDescent="0.35">
      <c r="C126" s="71">
        <f t="shared" si="58"/>
        <v>18</v>
      </c>
      <c r="D126" s="72">
        <f t="shared" si="51"/>
        <v>220135.4728526384</v>
      </c>
      <c r="E126" s="72">
        <f t="shared" si="52"/>
        <v>124826.10209496139</v>
      </c>
      <c r="F126" s="73">
        <f t="shared" si="53"/>
        <v>172673.89790503861</v>
      </c>
      <c r="G126" s="72">
        <f t="shared" si="54"/>
        <v>344961.57494759979</v>
      </c>
      <c r="H126" s="72">
        <f t="shared" si="55"/>
        <v>10251.087119058531</v>
      </c>
      <c r="I126" s="72">
        <f t="shared" si="56"/>
        <v>8913.4448224747903</v>
      </c>
      <c r="J126" s="74">
        <f t="shared" si="57"/>
        <v>19164.531941533322</v>
      </c>
    </row>
    <row r="127" spans="3:72" ht="15.75" hidden="1" customHeight="1" x14ac:dyDescent="0.35">
      <c r="C127" s="71">
        <f t="shared" si="58"/>
        <v>19</v>
      </c>
      <c r="D127" s="72">
        <f t="shared" si="51"/>
        <v>228524.45260275117</v>
      </c>
      <c r="E127" s="72">
        <f t="shared" si="52"/>
        <v>135601.65428638193</v>
      </c>
      <c r="F127" s="73">
        <f t="shared" si="53"/>
        <v>161898.34571361807</v>
      </c>
      <c r="G127" s="72">
        <f t="shared" si="54"/>
        <v>364126.10688913311</v>
      </c>
      <c r="H127" s="72">
        <f t="shared" si="55"/>
        <v>10775.552191420546</v>
      </c>
      <c r="I127" s="72">
        <f t="shared" si="56"/>
        <v>8388.9797501127759</v>
      </c>
      <c r="J127" s="74">
        <f t="shared" si="57"/>
        <v>19164.531941533322</v>
      </c>
    </row>
    <row r="128" spans="3:72" ht="15.75" hidden="1" customHeight="1" x14ac:dyDescent="0.35">
      <c r="C128" s="71">
        <f t="shared" si="58"/>
        <v>20</v>
      </c>
      <c r="D128" s="72">
        <f t="shared" si="51"/>
        <v>236362.13465202719</v>
      </c>
      <c r="E128" s="72">
        <f t="shared" si="52"/>
        <v>146928.50417863924</v>
      </c>
      <c r="F128" s="73">
        <f t="shared" si="53"/>
        <v>150571.49582136076</v>
      </c>
      <c r="G128" s="72">
        <f t="shared" si="54"/>
        <v>383290.63883066643</v>
      </c>
      <c r="H128" s="72">
        <f t="shared" si="55"/>
        <v>11326.849892257305</v>
      </c>
      <c r="I128" s="72">
        <f t="shared" si="56"/>
        <v>7837.6820492760162</v>
      </c>
      <c r="J128" s="74">
        <f t="shared" si="57"/>
        <v>19164.531941533322</v>
      </c>
    </row>
    <row r="129" spans="3:10" ht="15.75" hidden="1" customHeight="1" x14ac:dyDescent="0.35">
      <c r="C129" s="71">
        <f t="shared" si="58"/>
        <v>21</v>
      </c>
      <c r="D129" s="72">
        <f t="shared" si="51"/>
        <v>243620.31356379381</v>
      </c>
      <c r="E129" s="72">
        <f t="shared" si="52"/>
        <v>158834.85720840594</v>
      </c>
      <c r="F129" s="73">
        <f t="shared" si="53"/>
        <v>138665.14279159406</v>
      </c>
      <c r="G129" s="72">
        <f t="shared" si="54"/>
        <v>402455.17077219975</v>
      </c>
      <c r="H129" s="72">
        <f t="shared" si="55"/>
        <v>11906.353029766702</v>
      </c>
      <c r="I129" s="72">
        <f t="shared" si="56"/>
        <v>7258.1789117666194</v>
      </c>
      <c r="J129" s="74">
        <f t="shared" si="57"/>
        <v>19164.531941533322</v>
      </c>
    </row>
    <row r="130" spans="3:10" ht="15.75" hidden="1" customHeight="1" x14ac:dyDescent="0.35">
      <c r="C130" s="71">
        <f t="shared" si="58"/>
        <v>22</v>
      </c>
      <c r="D130" s="72">
        <f t="shared" si="51"/>
        <v>250269.34085770766</v>
      </c>
      <c r="E130" s="72">
        <f t="shared" si="52"/>
        <v>171350.36185602541</v>
      </c>
      <c r="F130" s="73">
        <f t="shared" si="53"/>
        <v>126149.63814397459</v>
      </c>
      <c r="G130" s="72">
        <f t="shared" si="54"/>
        <v>421619.70271373307</v>
      </c>
      <c r="H130" s="72">
        <f t="shared" si="55"/>
        <v>12515.504647619469</v>
      </c>
      <c r="I130" s="72">
        <f t="shared" si="56"/>
        <v>6649.0272939138522</v>
      </c>
      <c r="J130" s="74">
        <f t="shared" si="57"/>
        <v>19164.531941533322</v>
      </c>
    </row>
    <row r="131" spans="3:10" ht="15.75" hidden="1" customHeight="1" x14ac:dyDescent="0.35">
      <c r="C131" s="71">
        <f t="shared" si="58"/>
        <v>23</v>
      </c>
      <c r="D131" s="72">
        <f t="shared" si="51"/>
        <v>256278.05118090165</v>
      </c>
      <c r="E131" s="72">
        <f t="shared" si="52"/>
        <v>184506.18347436475</v>
      </c>
      <c r="F131" s="73">
        <f t="shared" si="53"/>
        <v>112993.81652563525</v>
      </c>
      <c r="G131" s="72">
        <f t="shared" si="54"/>
        <v>440784.23465526639</v>
      </c>
      <c r="H131" s="72">
        <f t="shared" si="55"/>
        <v>13155.821618339338</v>
      </c>
      <c r="I131" s="72">
        <f t="shared" si="56"/>
        <v>6008.7103231939836</v>
      </c>
      <c r="J131" s="74">
        <f t="shared" si="57"/>
        <v>19164.531941533322</v>
      </c>
    </row>
    <row r="132" spans="3:10" ht="15.75" hidden="1" customHeight="1" x14ac:dyDescent="0.35">
      <c r="C132" s="71">
        <f t="shared" si="58"/>
        <v>24</v>
      </c>
      <c r="D132" s="72">
        <f t="shared" si="51"/>
        <v>261613.68470190786</v>
      </c>
      <c r="E132" s="72">
        <f t="shared" si="52"/>
        <v>198335.08189489186</v>
      </c>
      <c r="F132" s="73">
        <f t="shared" si="53"/>
        <v>99164.91810510814</v>
      </c>
      <c r="G132" s="72">
        <f t="shared" si="54"/>
        <v>459948.76659679972</v>
      </c>
      <c r="H132" s="72">
        <f t="shared" si="55"/>
        <v>13828.898420527112</v>
      </c>
      <c r="I132" s="72">
        <f t="shared" si="56"/>
        <v>5335.6335210062098</v>
      </c>
      <c r="J132" s="74">
        <f t="shared" si="57"/>
        <v>19164.531941533322</v>
      </c>
    </row>
    <row r="133" spans="3:10" ht="15.75" hidden="1" customHeight="1" x14ac:dyDescent="0.35">
      <c r="C133" s="71">
        <f t="shared" si="58"/>
        <v>25</v>
      </c>
      <c r="D133" s="72">
        <f t="shared" si="51"/>
        <v>266241.80553410621</v>
      </c>
      <c r="E133" s="72">
        <f t="shared" si="52"/>
        <v>212871.49300422685</v>
      </c>
      <c r="F133" s="73">
        <f t="shared" si="53"/>
        <v>84628.506995773147</v>
      </c>
      <c r="G133" s="72">
        <f t="shared" si="54"/>
        <v>479113.29853833304</v>
      </c>
      <c r="H133" s="72">
        <f t="shared" si="55"/>
        <v>14536.411109334993</v>
      </c>
      <c r="I133" s="72">
        <f t="shared" si="56"/>
        <v>4628.1208321983286</v>
      </c>
      <c r="J133" s="74">
        <f t="shared" si="57"/>
        <v>19164.531941533322</v>
      </c>
    </row>
    <row r="134" spans="3:10" ht="15.75" hidden="1" customHeight="1" x14ac:dyDescent="0.35">
      <c r="C134" s="71">
        <f t="shared" si="58"/>
        <v>26</v>
      </c>
      <c r="D134" s="72">
        <f t="shared" si="51"/>
        <v>270126.21598556184</v>
      </c>
      <c r="E134" s="72">
        <f t="shared" si="52"/>
        <v>228151.61449430455</v>
      </c>
      <c r="F134" s="73">
        <f t="shared" si="53"/>
        <v>69348.385505695449</v>
      </c>
      <c r="G134" s="72">
        <f t="shared" si="54"/>
        <v>498277.83047986636</v>
      </c>
      <c r="H134" s="72">
        <f t="shared" si="55"/>
        <v>15280.121490077698</v>
      </c>
      <c r="I134" s="72">
        <f t="shared" si="56"/>
        <v>3884.4104514556238</v>
      </c>
      <c r="J134" s="74">
        <f t="shared" si="57"/>
        <v>19164.531941533322</v>
      </c>
    </row>
    <row r="135" spans="3:10" ht="15.75" hidden="1" customHeight="1" x14ac:dyDescent="0.35">
      <c r="C135" s="71">
        <f t="shared" si="58"/>
        <v>27</v>
      </c>
      <c r="D135" s="72">
        <f t="shared" si="51"/>
        <v>273228.86642172164</v>
      </c>
      <c r="E135" s="72">
        <f t="shared" si="52"/>
        <v>244213.49599967807</v>
      </c>
      <c r="F135" s="73">
        <f t="shared" si="53"/>
        <v>53286.504000321926</v>
      </c>
      <c r="G135" s="72">
        <f t="shared" si="54"/>
        <v>517442.36242139968</v>
      </c>
      <c r="H135" s="72">
        <f t="shared" si="55"/>
        <v>16061.881505373523</v>
      </c>
      <c r="I135" s="72">
        <f t="shared" si="56"/>
        <v>3102.6504361597981</v>
      </c>
      <c r="J135" s="74">
        <f t="shared" si="57"/>
        <v>19164.531941533322</v>
      </c>
    </row>
    <row r="136" spans="3:10" ht="15.75" hidden="1" customHeight="1" x14ac:dyDescent="0.35">
      <c r="C136" s="71">
        <f t="shared" si="58"/>
        <v>28</v>
      </c>
      <c r="D136" s="72">
        <f t="shared" si="51"/>
        <v>275509.760516515</v>
      </c>
      <c r="E136" s="72">
        <f t="shared" si="52"/>
        <v>261097.133846418</v>
      </c>
      <c r="F136" s="73">
        <f t="shared" si="53"/>
        <v>36402.866153581985</v>
      </c>
      <c r="G136" s="72">
        <f t="shared" si="54"/>
        <v>536606.894362933</v>
      </c>
      <c r="H136" s="72">
        <f t="shared" si="55"/>
        <v>16883.637846739941</v>
      </c>
      <c r="I136" s="72">
        <f t="shared" si="56"/>
        <v>2280.8940947933806</v>
      </c>
      <c r="J136" s="74">
        <f t="shared" si="57"/>
        <v>19164.531941533322</v>
      </c>
    </row>
    <row r="137" spans="3:10" ht="15.75" hidden="1" customHeight="1" x14ac:dyDescent="0.35">
      <c r="C137" s="71">
        <f t="shared" si="58"/>
        <v>29</v>
      </c>
      <c r="D137" s="72">
        <f t="shared" si="51"/>
        <v>276926.85565592127</v>
      </c>
      <c r="E137" s="72">
        <f t="shared" si="52"/>
        <v>278844.57064854505</v>
      </c>
      <c r="F137" s="73">
        <f t="shared" si="53"/>
        <v>18655.429351454964</v>
      </c>
      <c r="G137" s="72">
        <f t="shared" si="54"/>
        <v>555771.42630446632</v>
      </c>
      <c r="H137" s="72">
        <f t="shared" si="55"/>
        <v>17747.43680212702</v>
      </c>
      <c r="I137" s="72">
        <f t="shared" si="56"/>
        <v>1417.0951394063013</v>
      </c>
      <c r="J137" s="74">
        <f t="shared" si="57"/>
        <v>19164.531941533322</v>
      </c>
    </row>
    <row r="138" spans="3:10" ht="15.75" hidden="1" customHeight="1" x14ac:dyDescent="0.35">
      <c r="C138" s="71">
        <f t="shared" si="58"/>
        <v>30</v>
      </c>
      <c r="D138" s="72">
        <f t="shared" si="51"/>
        <v>277435.95824599464</v>
      </c>
      <c r="E138" s="72">
        <f t="shared" si="52"/>
        <v>297500.00000000501</v>
      </c>
      <c r="F138" s="73">
        <f t="shared" si="53"/>
        <v>-4.9985828809440136E-9</v>
      </c>
      <c r="G138" s="72">
        <f t="shared" si="54"/>
        <v>574935.95824599965</v>
      </c>
      <c r="H138" s="72">
        <f t="shared" si="55"/>
        <v>18655.429351459963</v>
      </c>
      <c r="I138" s="72">
        <f t="shared" si="56"/>
        <v>509.10259007335844</v>
      </c>
      <c r="J138" s="74">
        <f t="shared" si="57"/>
        <v>19164.531941533322</v>
      </c>
    </row>
    <row r="139" spans="3:10" ht="15.75" hidden="1" customHeight="1" x14ac:dyDescent="0.3">
      <c r="C139" s="43"/>
      <c r="D139" s="43"/>
      <c r="E139" s="43"/>
      <c r="F139" s="43"/>
      <c r="G139" s="43"/>
      <c r="H139" s="43"/>
      <c r="I139" s="43"/>
      <c r="J139" s="43"/>
    </row>
    <row r="140" spans="3:10" ht="15.75" customHeight="1" x14ac:dyDescent="0.2"/>
    <row r="141" spans="3:10" ht="15.75" customHeight="1" x14ac:dyDescent="0.2"/>
    <row r="142" spans="3:10" ht="15.75" customHeight="1" x14ac:dyDescent="0.2"/>
    <row r="143" spans="3:10" ht="15.75" customHeight="1" x14ac:dyDescent="0.2"/>
    <row r="144" spans="3:10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</sheetData>
  <mergeCells count="15">
    <mergeCell ref="C96:E96"/>
    <mergeCell ref="C90:H90"/>
    <mergeCell ref="I90:J90"/>
    <mergeCell ref="C93:F93"/>
    <mergeCell ref="C94:E94"/>
    <mergeCell ref="C95:E95"/>
    <mergeCell ref="C103:E103"/>
    <mergeCell ref="C104:E104"/>
    <mergeCell ref="C106:I106"/>
    <mergeCell ref="C97:E97"/>
    <mergeCell ref="C98:E98"/>
    <mergeCell ref="C99:F99"/>
    <mergeCell ref="C100:E100"/>
    <mergeCell ref="C101:E101"/>
    <mergeCell ref="C102:E102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4352D-E4C6-42FA-9996-FADC4E3FB8C6}">
  <sheetPr>
    <outlinePr summaryBelow="0" summaryRight="0"/>
  </sheetPr>
  <dimension ref="A1:CN1016"/>
  <sheetViews>
    <sheetView zoomScale="85" zoomScaleNormal="85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L14" sqref="L14"/>
    </sheetView>
  </sheetViews>
  <sheetFormatPr defaultColWidth="14.42578125" defaultRowHeight="15" customHeight="1" x14ac:dyDescent="0.2"/>
  <cols>
    <col min="1" max="1" width="4.28515625" style="75" customWidth="1"/>
    <col min="2" max="2" width="20.42578125" style="75" customWidth="1"/>
    <col min="3" max="5" width="14.42578125" style="75" customWidth="1"/>
    <col min="6" max="6" width="15.42578125" style="75" customWidth="1"/>
    <col min="7" max="8" width="14.42578125" style="75"/>
    <col min="9" max="9" width="18.140625" style="75" customWidth="1"/>
    <col min="10" max="10" width="14.42578125" style="75"/>
    <col min="11" max="11" width="15.28515625" style="75" customWidth="1"/>
    <col min="12" max="13" width="14.42578125" style="75"/>
    <col min="14" max="14" width="15" style="75" customWidth="1"/>
    <col min="15" max="16384" width="14.42578125" style="75"/>
  </cols>
  <sheetData>
    <row r="1" spans="1:92" ht="8.25" customHeight="1" x14ac:dyDescent="0.25">
      <c r="A1" s="1"/>
      <c r="B1" s="2"/>
      <c r="C1" s="1"/>
      <c r="D1" s="1"/>
      <c r="N1" s="3"/>
    </row>
    <row r="2" spans="1:92" ht="18" x14ac:dyDescent="0.25">
      <c r="A2" s="1"/>
      <c r="B2" s="4" t="s">
        <v>0</v>
      </c>
      <c r="C2" s="1"/>
      <c r="D2" s="1"/>
      <c r="E2" s="101" t="s">
        <v>1</v>
      </c>
      <c r="F2" s="5"/>
      <c r="G2" s="5"/>
      <c r="H2" s="5"/>
      <c r="I2" s="5"/>
      <c r="J2" s="5"/>
      <c r="K2" s="5"/>
      <c r="L2" s="6"/>
      <c r="N2" s="3" t="s">
        <v>2</v>
      </c>
    </row>
    <row r="3" spans="1:92" x14ac:dyDescent="0.25">
      <c r="A3" s="3"/>
      <c r="B3" s="3"/>
      <c r="C3" s="3"/>
      <c r="D3" s="3"/>
      <c r="E3" s="93" t="s">
        <v>3</v>
      </c>
      <c r="F3" s="93" t="s">
        <v>4</v>
      </c>
      <c r="G3" s="93" t="s">
        <v>5</v>
      </c>
      <c r="H3" s="93" t="s">
        <v>4</v>
      </c>
      <c r="I3" s="93" t="s">
        <v>6</v>
      </c>
      <c r="J3" s="93" t="s">
        <v>4</v>
      </c>
      <c r="K3" s="93" t="s">
        <v>7</v>
      </c>
      <c r="L3" s="93" t="s">
        <v>4</v>
      </c>
      <c r="N3" s="7" t="s">
        <v>8</v>
      </c>
    </row>
    <row r="4" spans="1:92" ht="12.75" x14ac:dyDescent="0.2">
      <c r="A4" s="8"/>
      <c r="B4" s="8"/>
      <c r="C4" s="8"/>
      <c r="D4" s="8"/>
      <c r="E4" s="94" t="s">
        <v>9</v>
      </c>
      <c r="F4" s="80">
        <v>350000</v>
      </c>
      <c r="G4" s="81" t="s">
        <v>10</v>
      </c>
      <c r="H4" s="82">
        <v>0.05</v>
      </c>
      <c r="I4" s="91" t="s">
        <v>6</v>
      </c>
      <c r="J4" s="83">
        <v>2200</v>
      </c>
      <c r="K4" s="81" t="s">
        <v>11</v>
      </c>
      <c r="L4" s="84">
        <v>0.22</v>
      </c>
      <c r="N4" s="9" t="s">
        <v>12</v>
      </c>
    </row>
    <row r="5" spans="1:92" ht="12.75" x14ac:dyDescent="0.2">
      <c r="A5" s="8"/>
      <c r="B5" s="8"/>
      <c r="C5" s="8"/>
      <c r="D5" s="8"/>
      <c r="E5" s="94" t="s">
        <v>13</v>
      </c>
      <c r="F5" s="85">
        <v>350000</v>
      </c>
      <c r="G5" s="81" t="s">
        <v>14</v>
      </c>
      <c r="H5" s="86">
        <v>30</v>
      </c>
      <c r="I5" s="91" t="s">
        <v>15</v>
      </c>
      <c r="J5" s="82">
        <v>0.04</v>
      </c>
      <c r="K5" s="81" t="s">
        <v>16</v>
      </c>
      <c r="L5" s="84">
        <v>0.33</v>
      </c>
      <c r="N5" s="10" t="s">
        <v>17</v>
      </c>
    </row>
    <row r="6" spans="1:92" ht="12.75" x14ac:dyDescent="0.2">
      <c r="A6" s="8"/>
      <c r="B6" s="8"/>
      <c r="C6" s="8"/>
      <c r="D6" s="8"/>
      <c r="E6" s="94" t="s">
        <v>18</v>
      </c>
      <c r="F6" s="87">
        <v>0</v>
      </c>
      <c r="G6" s="81" t="s">
        <v>19</v>
      </c>
      <c r="H6" s="82">
        <v>0.09</v>
      </c>
      <c r="I6" s="91" t="s">
        <v>20</v>
      </c>
      <c r="J6" s="82">
        <v>0.13</v>
      </c>
      <c r="K6" s="88"/>
      <c r="L6" s="89"/>
      <c r="N6" s="11" t="s">
        <v>21</v>
      </c>
    </row>
    <row r="7" spans="1:92" ht="12.75" x14ac:dyDescent="0.2">
      <c r="A7" s="8"/>
      <c r="B7" s="8"/>
      <c r="C7" s="8"/>
      <c r="D7" s="8"/>
      <c r="E7" s="94" t="s">
        <v>22</v>
      </c>
      <c r="F7" s="90">
        <f>F5*(1-F6)</f>
        <v>350000</v>
      </c>
      <c r="G7" s="81" t="s">
        <v>23</v>
      </c>
      <c r="H7" s="90">
        <f>'Property 5'!F100</f>
        <v>1597.0443284611101</v>
      </c>
      <c r="I7" s="95" t="s">
        <v>24</v>
      </c>
      <c r="J7" s="82">
        <v>0.04</v>
      </c>
      <c r="K7" s="88"/>
      <c r="L7" s="89"/>
    </row>
    <row r="8" spans="1:92" ht="12.75" x14ac:dyDescent="0.2">
      <c r="A8" s="8"/>
      <c r="B8" s="8"/>
      <c r="C8" s="8"/>
      <c r="D8" s="8"/>
      <c r="E8" s="94" t="s">
        <v>25</v>
      </c>
      <c r="F8" s="87">
        <v>0.15</v>
      </c>
      <c r="G8" s="81" t="s">
        <v>26</v>
      </c>
      <c r="H8" s="90">
        <f>H7*H6</f>
        <v>143.7339895614999</v>
      </c>
      <c r="I8" s="91" t="s">
        <v>27</v>
      </c>
      <c r="J8" s="82">
        <v>0.05</v>
      </c>
      <c r="K8" s="88"/>
      <c r="L8" s="89"/>
    </row>
    <row r="9" spans="1:92" ht="12.75" x14ac:dyDescent="0.2">
      <c r="A9" s="8"/>
      <c r="B9" s="8"/>
      <c r="C9" s="8"/>
      <c r="D9" s="8"/>
      <c r="E9" s="94" t="s">
        <v>28</v>
      </c>
      <c r="F9" s="90">
        <f>F5*F8</f>
        <v>52500</v>
      </c>
      <c r="G9" s="81" t="s">
        <v>29</v>
      </c>
      <c r="H9" s="90">
        <f>H7+H8</f>
        <v>1740.7783180226099</v>
      </c>
      <c r="I9" s="96"/>
      <c r="J9" s="89"/>
      <c r="K9" s="88"/>
      <c r="L9" s="89"/>
    </row>
    <row r="10" spans="1:92" ht="12.75" x14ac:dyDescent="0.2">
      <c r="E10" s="94" t="s">
        <v>30</v>
      </c>
      <c r="F10" s="90">
        <f>F7-F9</f>
        <v>297500</v>
      </c>
      <c r="G10" s="81" t="s">
        <v>31</v>
      </c>
      <c r="H10" s="82">
        <v>0.04</v>
      </c>
      <c r="I10" s="96"/>
      <c r="J10" s="89"/>
      <c r="K10" s="88"/>
      <c r="L10" s="89"/>
    </row>
    <row r="11" spans="1:92" ht="12.75" x14ac:dyDescent="0.2">
      <c r="E11" s="91"/>
      <c r="F11" s="89"/>
      <c r="G11" s="92" t="s">
        <v>32</v>
      </c>
      <c r="H11" s="82">
        <v>0.05</v>
      </c>
      <c r="I11" s="97"/>
      <c r="J11" s="89"/>
      <c r="K11" s="88"/>
      <c r="L11" s="89"/>
    </row>
    <row r="12" spans="1:92" ht="15.75" x14ac:dyDescent="0.25">
      <c r="E12" s="100" t="s">
        <v>99</v>
      </c>
      <c r="F12" s="76"/>
      <c r="G12" s="76"/>
      <c r="H12" s="76"/>
      <c r="I12" s="76"/>
      <c r="J12" s="76"/>
      <c r="K12" s="76"/>
      <c r="L12" s="79"/>
    </row>
    <row r="13" spans="1:92" x14ac:dyDescent="0.25">
      <c r="E13" s="15" t="s">
        <v>33</v>
      </c>
      <c r="F13" s="13">
        <f>C30</f>
        <v>758.66018372868075</v>
      </c>
      <c r="G13" s="15" t="s">
        <v>34</v>
      </c>
      <c r="H13" s="13">
        <f>C37</f>
        <v>4389.2119030632894</v>
      </c>
      <c r="I13" s="15" t="s">
        <v>32</v>
      </c>
      <c r="J13" s="14">
        <f>C46</f>
        <v>17500</v>
      </c>
      <c r="K13" s="77" t="s">
        <v>35</v>
      </c>
      <c r="L13" s="78">
        <f>C60</f>
        <v>6261.068140905767</v>
      </c>
    </row>
    <row r="14" spans="1:92" x14ac:dyDescent="0.25">
      <c r="E14" s="15" t="s">
        <v>36</v>
      </c>
      <c r="F14" s="16">
        <f>((J4-(H8+C27))*12)/F4</f>
        <v>6.069483464360572E-2</v>
      </c>
      <c r="G14" s="15" t="s">
        <v>37</v>
      </c>
      <c r="H14" s="17">
        <f>((J4-(H8+C27))*12)/(D109*(1-L4)+E109)</f>
        <v>1.3348776846744106</v>
      </c>
      <c r="I14" s="12"/>
      <c r="J14" s="18"/>
      <c r="K14" s="77" t="s">
        <v>98</v>
      </c>
      <c r="L14" s="102">
        <v>0.48399999999999999</v>
      </c>
    </row>
    <row r="15" spans="1:92" ht="4.5" customHeight="1" x14ac:dyDescent="0.2">
      <c r="A15" s="19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92" ht="12.75" x14ac:dyDescent="0.2">
      <c r="A16" s="19"/>
      <c r="B16" s="21" t="s">
        <v>38</v>
      </c>
      <c r="C16" s="22">
        <v>1</v>
      </c>
      <c r="D16" s="22">
        <v>2</v>
      </c>
      <c r="E16" s="22">
        <v>3</v>
      </c>
      <c r="F16" s="22">
        <v>4</v>
      </c>
      <c r="G16" s="22">
        <v>5</v>
      </c>
      <c r="H16" s="22">
        <v>6</v>
      </c>
      <c r="I16" s="22">
        <v>7</v>
      </c>
      <c r="J16" s="22">
        <v>8</v>
      </c>
      <c r="K16" s="22">
        <v>9</v>
      </c>
      <c r="L16" s="22">
        <v>10</v>
      </c>
      <c r="M16" s="22">
        <v>11</v>
      </c>
      <c r="N16" s="22">
        <v>12</v>
      </c>
      <c r="O16" s="22">
        <v>13</v>
      </c>
      <c r="P16" s="22">
        <v>14</v>
      </c>
      <c r="Q16" s="22">
        <v>15</v>
      </c>
      <c r="R16" s="22">
        <v>16</v>
      </c>
      <c r="S16" s="22">
        <v>17</v>
      </c>
      <c r="T16" s="22">
        <v>18</v>
      </c>
      <c r="U16" s="22">
        <v>19</v>
      </c>
      <c r="V16" s="22">
        <v>20</v>
      </c>
      <c r="W16" s="22">
        <v>21</v>
      </c>
      <c r="X16" s="22">
        <v>22</v>
      </c>
      <c r="Y16" s="22">
        <v>23</v>
      </c>
      <c r="Z16" s="22">
        <v>24</v>
      </c>
      <c r="AA16" s="22">
        <v>25</v>
      </c>
      <c r="AB16" s="22">
        <v>26</v>
      </c>
      <c r="AC16" s="22">
        <v>27</v>
      </c>
      <c r="AD16" s="22">
        <v>28</v>
      </c>
      <c r="AE16" s="22">
        <v>29</v>
      </c>
      <c r="AF16" s="22">
        <v>30</v>
      </c>
      <c r="AG16" s="22">
        <v>31</v>
      </c>
      <c r="AH16" s="22">
        <v>32</v>
      </c>
      <c r="AI16" s="22">
        <v>33</v>
      </c>
      <c r="AJ16" s="22">
        <v>34</v>
      </c>
      <c r="AK16" s="22">
        <v>35</v>
      </c>
      <c r="AL16" s="22">
        <v>36</v>
      </c>
      <c r="AM16" s="22">
        <v>37</v>
      </c>
      <c r="AN16" s="22">
        <v>38</v>
      </c>
      <c r="AO16" s="22">
        <v>39</v>
      </c>
      <c r="AP16" s="22">
        <v>40</v>
      </c>
      <c r="AQ16" s="22">
        <v>41</v>
      </c>
      <c r="AR16" s="22">
        <v>42</v>
      </c>
      <c r="AS16" s="22">
        <v>43</v>
      </c>
      <c r="AT16" s="22">
        <v>44</v>
      </c>
      <c r="AU16" s="22">
        <v>45</v>
      </c>
      <c r="AV16" s="22">
        <v>46</v>
      </c>
      <c r="AW16" s="22">
        <v>47</v>
      </c>
      <c r="AX16" s="22">
        <v>48</v>
      </c>
      <c r="AY16" s="22">
        <v>49</v>
      </c>
      <c r="AZ16" s="22">
        <v>50</v>
      </c>
      <c r="BA16" s="22">
        <v>51</v>
      </c>
      <c r="BB16" s="22">
        <v>52</v>
      </c>
      <c r="BC16" s="22">
        <v>53</v>
      </c>
      <c r="BD16" s="22">
        <v>54</v>
      </c>
      <c r="BE16" s="22">
        <v>55</v>
      </c>
      <c r="BF16" s="22">
        <v>56</v>
      </c>
      <c r="BG16" s="22">
        <v>57</v>
      </c>
      <c r="BH16" s="22">
        <v>58</v>
      </c>
      <c r="BI16" s="22">
        <v>59</v>
      </c>
      <c r="BJ16" s="22">
        <v>60</v>
      </c>
      <c r="BK16" s="22">
        <v>61</v>
      </c>
      <c r="BL16" s="22">
        <v>62</v>
      </c>
      <c r="BM16" s="22">
        <v>63</v>
      </c>
      <c r="BN16" s="22">
        <v>64</v>
      </c>
      <c r="BO16" s="22">
        <v>65</v>
      </c>
      <c r="BP16" s="22">
        <v>66</v>
      </c>
      <c r="BQ16" s="22">
        <v>67</v>
      </c>
      <c r="BR16" s="22">
        <v>68</v>
      </c>
      <c r="BS16" s="22">
        <v>69</v>
      </c>
      <c r="BT16" s="22">
        <v>70</v>
      </c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</row>
    <row r="17" spans="1:72" ht="12.75" x14ac:dyDescent="0.2">
      <c r="A17" s="8"/>
      <c r="B17" s="24" t="s">
        <v>39</v>
      </c>
      <c r="C17" s="98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</row>
    <row r="18" spans="1:72" ht="12.75" x14ac:dyDescent="0.2">
      <c r="A18" s="8"/>
      <c r="B18" s="8" t="s">
        <v>40</v>
      </c>
      <c r="C18" s="25">
        <f>'Property 5'!J109</f>
        <v>19164.531941533322</v>
      </c>
      <c r="D18" s="25">
        <f>'Property 5'!J110</f>
        <v>19164.531941533322</v>
      </c>
      <c r="E18" s="25">
        <f>'Property 5'!J111</f>
        <v>19164.531941533322</v>
      </c>
      <c r="F18" s="25">
        <f>'Property 5'!J112</f>
        <v>19164.531941533322</v>
      </c>
      <c r="G18" s="25">
        <f>'Property 5'!J113</f>
        <v>19164.531941533322</v>
      </c>
      <c r="H18" s="25">
        <f>'Property 5'!J114</f>
        <v>19164.531941533322</v>
      </c>
      <c r="I18" s="25">
        <f>'Property 5'!J115</f>
        <v>19164.531941533322</v>
      </c>
      <c r="J18" s="25">
        <f>'Property 5'!J116</f>
        <v>19164.531941533322</v>
      </c>
      <c r="K18" s="25">
        <f>'Property 5'!J117</f>
        <v>19164.531941533322</v>
      </c>
      <c r="L18" s="25">
        <f>'Property 5'!J118</f>
        <v>19164.531941533322</v>
      </c>
      <c r="M18" s="25">
        <f>'Property 5'!J119</f>
        <v>19164.531941533322</v>
      </c>
      <c r="N18" s="25">
        <f>'Property 5'!J120</f>
        <v>19164.531941533322</v>
      </c>
      <c r="O18" s="25">
        <f>'Property 5'!J121</f>
        <v>19164.531941533322</v>
      </c>
      <c r="P18" s="25">
        <f>'Property 5'!J122</f>
        <v>19164.531941533322</v>
      </c>
      <c r="Q18" s="25">
        <f>'Property 5'!J123</f>
        <v>19164.531941533322</v>
      </c>
      <c r="R18" s="25">
        <f>'Property 5'!J124</f>
        <v>19164.531941533322</v>
      </c>
      <c r="S18" s="25">
        <f>'Property 5'!J125</f>
        <v>19164.531941533322</v>
      </c>
      <c r="T18" s="25">
        <f>'Property 5'!J126</f>
        <v>19164.531941533322</v>
      </c>
      <c r="U18" s="25">
        <f>'Property 5'!J127</f>
        <v>19164.531941533322</v>
      </c>
      <c r="V18" s="25">
        <f>'Property 5'!J128</f>
        <v>19164.531941533322</v>
      </c>
      <c r="W18" s="25">
        <f>'Property 5'!J129</f>
        <v>19164.531941533322</v>
      </c>
      <c r="X18" s="25">
        <f>'Property 5'!J130</f>
        <v>19164.531941533322</v>
      </c>
      <c r="Y18" s="25">
        <f>'Property 5'!J131</f>
        <v>19164.531941533322</v>
      </c>
      <c r="Z18" s="25">
        <f>'Property 5'!J132</f>
        <v>19164.531941533322</v>
      </c>
      <c r="AA18" s="25">
        <f>'Property 5'!J133</f>
        <v>19164.531941533322</v>
      </c>
      <c r="AB18" s="25">
        <f>'Property 5'!J134</f>
        <v>19164.531941533322</v>
      </c>
      <c r="AC18" s="25">
        <f>'Property 5'!J135</f>
        <v>19164.531941533322</v>
      </c>
      <c r="AD18" s="25">
        <f>'Property 5'!J136</f>
        <v>19164.531941533322</v>
      </c>
      <c r="AE18" s="25">
        <f>'Property 5'!J137</f>
        <v>19164.531941533322</v>
      </c>
      <c r="AF18" s="25">
        <f>'Property 5'!J138</f>
        <v>19164.531941533322</v>
      </c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</row>
    <row r="19" spans="1:72" ht="12.75" x14ac:dyDescent="0.2">
      <c r="A19" s="8"/>
      <c r="B19" s="8" t="s">
        <v>41</v>
      </c>
      <c r="C19" s="25">
        <f>(H8*12)</f>
        <v>1724.8078747379986</v>
      </c>
      <c r="D19" s="25">
        <f t="shared" ref="D19:AI19" si="0">C19*(1+$H10)</f>
        <v>1793.8001897275187</v>
      </c>
      <c r="E19" s="25">
        <f t="shared" si="0"/>
        <v>1865.5521973166196</v>
      </c>
      <c r="F19" s="25">
        <f t="shared" si="0"/>
        <v>1940.1742852092846</v>
      </c>
      <c r="G19" s="25">
        <f t="shared" si="0"/>
        <v>2017.781256617656</v>
      </c>
      <c r="H19" s="25">
        <f t="shared" si="0"/>
        <v>2098.4925068823622</v>
      </c>
      <c r="I19" s="25">
        <f t="shared" si="0"/>
        <v>2182.4322071576566</v>
      </c>
      <c r="J19" s="25">
        <f t="shared" si="0"/>
        <v>2269.7294954439631</v>
      </c>
      <c r="K19" s="25">
        <f t="shared" si="0"/>
        <v>2360.5186752617215</v>
      </c>
      <c r="L19" s="25">
        <f t="shared" si="0"/>
        <v>2454.9394222721903</v>
      </c>
      <c r="M19" s="25">
        <f t="shared" si="0"/>
        <v>2553.1369991630781</v>
      </c>
      <c r="N19" s="25">
        <f t="shared" si="0"/>
        <v>2655.2624791296012</v>
      </c>
      <c r="O19" s="25">
        <f t="shared" si="0"/>
        <v>2761.4729782947852</v>
      </c>
      <c r="P19" s="25">
        <f t="shared" si="0"/>
        <v>2871.9318974265766</v>
      </c>
      <c r="Q19" s="25">
        <f t="shared" si="0"/>
        <v>2986.8091733236397</v>
      </c>
      <c r="R19" s="25">
        <f t="shared" si="0"/>
        <v>3106.2815402565852</v>
      </c>
      <c r="S19" s="25">
        <f t="shared" si="0"/>
        <v>3230.5328018668488</v>
      </c>
      <c r="T19" s="25">
        <f t="shared" si="0"/>
        <v>3359.754113941523</v>
      </c>
      <c r="U19" s="25">
        <f t="shared" si="0"/>
        <v>3494.1442784991841</v>
      </c>
      <c r="V19" s="25">
        <f t="shared" si="0"/>
        <v>3633.9100496391516</v>
      </c>
      <c r="W19" s="25">
        <f t="shared" si="0"/>
        <v>3779.2664516247178</v>
      </c>
      <c r="X19" s="25">
        <f t="shared" si="0"/>
        <v>3930.4371096897066</v>
      </c>
      <c r="Y19" s="25">
        <f t="shared" si="0"/>
        <v>4087.6545940772949</v>
      </c>
      <c r="Z19" s="25">
        <f t="shared" si="0"/>
        <v>4251.1607778403868</v>
      </c>
      <c r="AA19" s="25">
        <f t="shared" si="0"/>
        <v>4421.2072089540025</v>
      </c>
      <c r="AB19" s="25">
        <f t="shared" si="0"/>
        <v>4598.0554973121625</v>
      </c>
      <c r="AC19" s="25">
        <f t="shared" si="0"/>
        <v>4781.9777172046488</v>
      </c>
      <c r="AD19" s="25">
        <f t="shared" si="0"/>
        <v>4973.256825892835</v>
      </c>
      <c r="AE19" s="25">
        <f t="shared" si="0"/>
        <v>5172.1870989285489</v>
      </c>
      <c r="AF19" s="25">
        <f t="shared" si="0"/>
        <v>5379.0745828856907</v>
      </c>
      <c r="AG19" s="25">
        <f t="shared" si="0"/>
        <v>5594.2375662011182</v>
      </c>
      <c r="AH19" s="25">
        <f t="shared" si="0"/>
        <v>5818.0070688491633</v>
      </c>
      <c r="AI19" s="25">
        <f t="shared" si="0"/>
        <v>6050.72735160313</v>
      </c>
      <c r="AJ19" s="25">
        <f t="shared" ref="AJ19:BT19" si="1">AI19*(1+$H10)</f>
        <v>6292.7564456672553</v>
      </c>
      <c r="AK19" s="25">
        <f t="shared" si="1"/>
        <v>6544.4667034939457</v>
      </c>
      <c r="AL19" s="25">
        <f t="shared" si="1"/>
        <v>6806.2453716337041</v>
      </c>
      <c r="AM19" s="25">
        <f t="shared" si="1"/>
        <v>7078.4951864990526</v>
      </c>
      <c r="AN19" s="25">
        <f t="shared" si="1"/>
        <v>7361.6349939590145</v>
      </c>
      <c r="AO19" s="25">
        <f t="shared" si="1"/>
        <v>7656.1003937173755</v>
      </c>
      <c r="AP19" s="25">
        <f t="shared" si="1"/>
        <v>7962.3444094660708</v>
      </c>
      <c r="AQ19" s="25">
        <f t="shared" si="1"/>
        <v>8280.8381858447137</v>
      </c>
      <c r="AR19" s="25">
        <f t="shared" si="1"/>
        <v>8612.071713278503</v>
      </c>
      <c r="AS19" s="25">
        <f t="shared" si="1"/>
        <v>8956.5545818096434</v>
      </c>
      <c r="AT19" s="25">
        <f t="shared" si="1"/>
        <v>9314.8167650820287</v>
      </c>
      <c r="AU19" s="25">
        <f t="shared" si="1"/>
        <v>9687.4094356853111</v>
      </c>
      <c r="AV19" s="25">
        <f t="shared" si="1"/>
        <v>10074.905813112724</v>
      </c>
      <c r="AW19" s="25">
        <f t="shared" si="1"/>
        <v>10477.902045637233</v>
      </c>
      <c r="AX19" s="25">
        <f t="shared" si="1"/>
        <v>10897.018127462723</v>
      </c>
      <c r="AY19" s="25">
        <f t="shared" si="1"/>
        <v>11332.898852561233</v>
      </c>
      <c r="AZ19" s="25">
        <f t="shared" si="1"/>
        <v>11786.214806663684</v>
      </c>
      <c r="BA19" s="25">
        <f t="shared" si="1"/>
        <v>12257.663398930232</v>
      </c>
      <c r="BB19" s="25">
        <f t="shared" si="1"/>
        <v>12747.969934887442</v>
      </c>
      <c r="BC19" s="25">
        <f t="shared" si="1"/>
        <v>13257.88873228294</v>
      </c>
      <c r="BD19" s="25">
        <f t="shared" si="1"/>
        <v>13788.204281574257</v>
      </c>
      <c r="BE19" s="25">
        <f t="shared" si="1"/>
        <v>14339.732452837228</v>
      </c>
      <c r="BF19" s="25">
        <f t="shared" si="1"/>
        <v>14913.321750950718</v>
      </c>
      <c r="BG19" s="25">
        <f t="shared" si="1"/>
        <v>15509.854620988746</v>
      </c>
      <c r="BH19" s="25">
        <f t="shared" si="1"/>
        <v>16130.248805828296</v>
      </c>
      <c r="BI19" s="25">
        <f t="shared" si="1"/>
        <v>16775.458758061428</v>
      </c>
      <c r="BJ19" s="25">
        <f t="shared" si="1"/>
        <v>17446.477108383886</v>
      </c>
      <c r="BK19" s="25">
        <f t="shared" si="1"/>
        <v>18144.336192719242</v>
      </c>
      <c r="BL19" s="25">
        <f t="shared" si="1"/>
        <v>18870.109640428011</v>
      </c>
      <c r="BM19" s="25">
        <f t="shared" si="1"/>
        <v>19624.914026045131</v>
      </c>
      <c r="BN19" s="25">
        <f t="shared" si="1"/>
        <v>20409.910587086939</v>
      </c>
      <c r="BO19" s="25">
        <f t="shared" si="1"/>
        <v>21226.307010570417</v>
      </c>
      <c r="BP19" s="25">
        <f t="shared" si="1"/>
        <v>22075.359290993234</v>
      </c>
      <c r="BQ19" s="25">
        <f t="shared" si="1"/>
        <v>22958.373662632963</v>
      </c>
      <c r="BR19" s="25">
        <f t="shared" si="1"/>
        <v>23876.708609138281</v>
      </c>
      <c r="BS19" s="25">
        <f t="shared" si="1"/>
        <v>24831.776953503813</v>
      </c>
      <c r="BT19" s="25">
        <f t="shared" si="1"/>
        <v>25825.048031643968</v>
      </c>
    </row>
    <row r="20" spans="1:72" ht="12.75" x14ac:dyDescent="0.2">
      <c r="A20" s="8"/>
      <c r="B20" s="8" t="s">
        <v>42</v>
      </c>
      <c r="C20" s="25">
        <f t="shared" ref="C20:AF20" si="2">C18+C19</f>
        <v>20889.33981627132</v>
      </c>
      <c r="D20" s="25">
        <f t="shared" si="2"/>
        <v>20958.332131260839</v>
      </c>
      <c r="E20" s="25">
        <f t="shared" si="2"/>
        <v>21030.084138849939</v>
      </c>
      <c r="F20" s="25">
        <f t="shared" si="2"/>
        <v>21104.706226742604</v>
      </c>
      <c r="G20" s="25">
        <f t="shared" si="2"/>
        <v>21182.313198150976</v>
      </c>
      <c r="H20" s="25">
        <f t="shared" si="2"/>
        <v>21263.024448415683</v>
      </c>
      <c r="I20" s="25">
        <f t="shared" si="2"/>
        <v>21346.964148690979</v>
      </c>
      <c r="J20" s="25">
        <f t="shared" si="2"/>
        <v>21434.261436977285</v>
      </c>
      <c r="K20" s="25">
        <f t="shared" si="2"/>
        <v>21525.050616795044</v>
      </c>
      <c r="L20" s="25">
        <f t="shared" si="2"/>
        <v>21619.471363805511</v>
      </c>
      <c r="M20" s="25">
        <f t="shared" si="2"/>
        <v>21717.6689406964</v>
      </c>
      <c r="N20" s="25">
        <f t="shared" si="2"/>
        <v>21819.794420662922</v>
      </c>
      <c r="O20" s="25">
        <f t="shared" si="2"/>
        <v>21926.004919828105</v>
      </c>
      <c r="P20" s="25">
        <f t="shared" si="2"/>
        <v>22036.463838959899</v>
      </c>
      <c r="Q20" s="25">
        <f t="shared" si="2"/>
        <v>22151.341114856961</v>
      </c>
      <c r="R20" s="25">
        <f t="shared" si="2"/>
        <v>22270.813481789908</v>
      </c>
      <c r="S20" s="25">
        <f t="shared" si="2"/>
        <v>22395.064743400169</v>
      </c>
      <c r="T20" s="25">
        <f t="shared" si="2"/>
        <v>22524.286055474844</v>
      </c>
      <c r="U20" s="25">
        <f t="shared" si="2"/>
        <v>22658.676220032507</v>
      </c>
      <c r="V20" s="25">
        <f t="shared" si="2"/>
        <v>22798.441991172473</v>
      </c>
      <c r="W20" s="25">
        <f t="shared" si="2"/>
        <v>22943.798393158038</v>
      </c>
      <c r="X20" s="25">
        <f t="shared" si="2"/>
        <v>23094.96905122303</v>
      </c>
      <c r="Y20" s="25">
        <f t="shared" si="2"/>
        <v>23252.186535610617</v>
      </c>
      <c r="Z20" s="25">
        <f t="shared" si="2"/>
        <v>23415.692719373706</v>
      </c>
      <c r="AA20" s="25">
        <f t="shared" si="2"/>
        <v>23585.739150487323</v>
      </c>
      <c r="AB20" s="25">
        <f t="shared" si="2"/>
        <v>23762.587438845483</v>
      </c>
      <c r="AC20" s="25">
        <f t="shared" si="2"/>
        <v>23946.50965873797</v>
      </c>
      <c r="AD20" s="25">
        <f t="shared" si="2"/>
        <v>24137.788767426158</v>
      </c>
      <c r="AE20" s="25">
        <f t="shared" si="2"/>
        <v>24336.71904046187</v>
      </c>
      <c r="AF20" s="25">
        <f t="shared" si="2"/>
        <v>24543.60652441901</v>
      </c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</row>
    <row r="21" spans="1:72" ht="12.75" x14ac:dyDescent="0.2">
      <c r="A21" s="8"/>
      <c r="B21" s="8" t="s">
        <v>43</v>
      </c>
      <c r="C21" s="25">
        <f t="shared" ref="C21:BT21" si="3">(C18+C19)/12</f>
        <v>1740.7783180226099</v>
      </c>
      <c r="D21" s="25">
        <f t="shared" si="3"/>
        <v>1746.5276776050698</v>
      </c>
      <c r="E21" s="25">
        <f t="shared" si="3"/>
        <v>1752.5070115708284</v>
      </c>
      <c r="F21" s="25">
        <f t="shared" si="3"/>
        <v>1758.725518895217</v>
      </c>
      <c r="G21" s="25">
        <f t="shared" si="3"/>
        <v>1765.1927665125813</v>
      </c>
      <c r="H21" s="25">
        <f t="shared" si="3"/>
        <v>1771.9187040346403</v>
      </c>
      <c r="I21" s="25">
        <f t="shared" si="3"/>
        <v>1778.9136790575815</v>
      </c>
      <c r="J21" s="25">
        <f t="shared" si="3"/>
        <v>1786.1884530814405</v>
      </c>
      <c r="K21" s="25">
        <f t="shared" si="3"/>
        <v>1793.7542180662538</v>
      </c>
      <c r="L21" s="25">
        <f t="shared" si="3"/>
        <v>1801.6226136504592</v>
      </c>
      <c r="M21" s="25">
        <f t="shared" si="3"/>
        <v>1809.8057450580334</v>
      </c>
      <c r="N21" s="25">
        <f t="shared" si="3"/>
        <v>1818.3162017219101</v>
      </c>
      <c r="O21" s="25">
        <f t="shared" si="3"/>
        <v>1827.1670766523421</v>
      </c>
      <c r="P21" s="25">
        <f t="shared" si="3"/>
        <v>1836.3719865799915</v>
      </c>
      <c r="Q21" s="25">
        <f t="shared" si="3"/>
        <v>1845.9450929047468</v>
      </c>
      <c r="R21" s="25">
        <f t="shared" si="3"/>
        <v>1855.9011234824923</v>
      </c>
      <c r="S21" s="25">
        <f t="shared" si="3"/>
        <v>1866.2553952833475</v>
      </c>
      <c r="T21" s="25">
        <f t="shared" si="3"/>
        <v>1877.023837956237</v>
      </c>
      <c r="U21" s="25">
        <f t="shared" si="3"/>
        <v>1888.2230183360423</v>
      </c>
      <c r="V21" s="25">
        <f t="shared" si="3"/>
        <v>1899.8701659310393</v>
      </c>
      <c r="W21" s="25">
        <f t="shared" si="3"/>
        <v>1911.9831994298365</v>
      </c>
      <c r="X21" s="25">
        <f t="shared" si="3"/>
        <v>1924.5807542685859</v>
      </c>
      <c r="Y21" s="25">
        <f t="shared" si="3"/>
        <v>1937.6822113008848</v>
      </c>
      <c r="Z21" s="25">
        <f t="shared" si="3"/>
        <v>1951.3077266144755</v>
      </c>
      <c r="AA21" s="25">
        <f t="shared" si="3"/>
        <v>1965.4782625406103</v>
      </c>
      <c r="AB21" s="25">
        <f t="shared" si="3"/>
        <v>1980.2156199037902</v>
      </c>
      <c r="AC21" s="25">
        <f t="shared" si="3"/>
        <v>1995.5424715614975</v>
      </c>
      <c r="AD21" s="25">
        <f t="shared" si="3"/>
        <v>2011.4823972855131</v>
      </c>
      <c r="AE21" s="25">
        <f t="shared" si="3"/>
        <v>2028.0599200384893</v>
      </c>
      <c r="AF21" s="25">
        <f t="shared" si="3"/>
        <v>2045.3005437015843</v>
      </c>
      <c r="AG21" s="25">
        <f t="shared" si="3"/>
        <v>466.18646385009316</v>
      </c>
      <c r="AH21" s="25">
        <f t="shared" si="3"/>
        <v>484.83392240409694</v>
      </c>
      <c r="AI21" s="25">
        <f t="shared" si="3"/>
        <v>504.22727930026082</v>
      </c>
      <c r="AJ21" s="25">
        <f t="shared" si="3"/>
        <v>524.39637047227131</v>
      </c>
      <c r="AK21" s="25">
        <f t="shared" si="3"/>
        <v>545.37222529116218</v>
      </c>
      <c r="AL21" s="25">
        <f t="shared" si="3"/>
        <v>567.18711430280871</v>
      </c>
      <c r="AM21" s="25">
        <f t="shared" si="3"/>
        <v>589.87459887492105</v>
      </c>
      <c r="AN21" s="25">
        <f t="shared" si="3"/>
        <v>613.46958282991784</v>
      </c>
      <c r="AO21" s="25">
        <f t="shared" si="3"/>
        <v>638.00836614311459</v>
      </c>
      <c r="AP21" s="25">
        <f t="shared" si="3"/>
        <v>663.52870078883927</v>
      </c>
      <c r="AQ21" s="25">
        <f t="shared" si="3"/>
        <v>690.06984882039285</v>
      </c>
      <c r="AR21" s="25">
        <f t="shared" si="3"/>
        <v>717.67264277320862</v>
      </c>
      <c r="AS21" s="25">
        <f t="shared" si="3"/>
        <v>746.37954848413699</v>
      </c>
      <c r="AT21" s="25">
        <f t="shared" si="3"/>
        <v>776.23473042350236</v>
      </c>
      <c r="AU21" s="25">
        <f t="shared" si="3"/>
        <v>807.28411964044255</v>
      </c>
      <c r="AV21" s="25">
        <f t="shared" si="3"/>
        <v>839.57548442606037</v>
      </c>
      <c r="AW21" s="25">
        <f t="shared" si="3"/>
        <v>873.15850380310269</v>
      </c>
      <c r="AX21" s="25">
        <f t="shared" si="3"/>
        <v>908.08484395522692</v>
      </c>
      <c r="AY21" s="25">
        <f t="shared" si="3"/>
        <v>944.40823771343605</v>
      </c>
      <c r="AZ21" s="25">
        <f t="shared" si="3"/>
        <v>982.18456722197368</v>
      </c>
      <c r="BA21" s="25">
        <f t="shared" si="3"/>
        <v>1021.4719499108527</v>
      </c>
      <c r="BB21" s="25">
        <f t="shared" si="3"/>
        <v>1062.3308279072869</v>
      </c>
      <c r="BC21" s="25">
        <f t="shared" si="3"/>
        <v>1104.8240610235782</v>
      </c>
      <c r="BD21" s="25">
        <f t="shared" si="3"/>
        <v>1149.0170234645213</v>
      </c>
      <c r="BE21" s="25">
        <f t="shared" si="3"/>
        <v>1194.9777044031023</v>
      </c>
      <c r="BF21" s="25">
        <f t="shared" si="3"/>
        <v>1242.7768125792265</v>
      </c>
      <c r="BG21" s="25">
        <f t="shared" si="3"/>
        <v>1292.4878850823955</v>
      </c>
      <c r="BH21" s="25">
        <f t="shared" si="3"/>
        <v>1344.1874004856913</v>
      </c>
      <c r="BI21" s="25">
        <f t="shared" si="3"/>
        <v>1397.954896505119</v>
      </c>
      <c r="BJ21" s="25">
        <f t="shared" si="3"/>
        <v>1453.8730923653238</v>
      </c>
      <c r="BK21" s="25">
        <f t="shared" si="3"/>
        <v>1512.0280160599368</v>
      </c>
      <c r="BL21" s="25">
        <f t="shared" si="3"/>
        <v>1572.5091367023342</v>
      </c>
      <c r="BM21" s="25">
        <f t="shared" si="3"/>
        <v>1635.4095021704277</v>
      </c>
      <c r="BN21" s="25">
        <f t="shared" si="3"/>
        <v>1700.825882257245</v>
      </c>
      <c r="BO21" s="25">
        <f t="shared" si="3"/>
        <v>1768.8589175475347</v>
      </c>
      <c r="BP21" s="25">
        <f t="shared" si="3"/>
        <v>1839.6132742494362</v>
      </c>
      <c r="BQ21" s="25">
        <f t="shared" si="3"/>
        <v>1913.1978052194136</v>
      </c>
      <c r="BR21" s="25">
        <f t="shared" si="3"/>
        <v>1989.7257174281901</v>
      </c>
      <c r="BS21" s="25">
        <f t="shared" si="3"/>
        <v>2069.3147461253179</v>
      </c>
      <c r="BT21" s="25">
        <f t="shared" si="3"/>
        <v>2152.0873359703305</v>
      </c>
    </row>
    <row r="22" spans="1:72" ht="12.75" x14ac:dyDescent="0.2">
      <c r="A22" s="8"/>
      <c r="B22" s="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</row>
    <row r="23" spans="1:72" ht="15.75" customHeight="1" x14ac:dyDescent="0.2">
      <c r="A23" s="8"/>
      <c r="B23" s="8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</row>
    <row r="24" spans="1:72" ht="15.75" customHeight="1" x14ac:dyDescent="0.2">
      <c r="A24" s="19"/>
      <c r="B24" s="21" t="s">
        <v>44</v>
      </c>
      <c r="C24" s="99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</row>
    <row r="25" spans="1:72" ht="15.75" customHeight="1" x14ac:dyDescent="0.2">
      <c r="A25" s="8"/>
      <c r="B25" s="8" t="s">
        <v>45</v>
      </c>
      <c r="C25" s="25">
        <f>J4</f>
        <v>2200</v>
      </c>
      <c r="D25" s="25">
        <f t="shared" ref="D25:AI25" si="4">C25*(1+$J5)</f>
        <v>2288</v>
      </c>
      <c r="E25" s="25">
        <f t="shared" si="4"/>
        <v>2379.52</v>
      </c>
      <c r="F25" s="25">
        <f t="shared" si="4"/>
        <v>2474.7008000000001</v>
      </c>
      <c r="G25" s="25">
        <f t="shared" si="4"/>
        <v>2573.6888320000003</v>
      </c>
      <c r="H25" s="25">
        <f t="shared" si="4"/>
        <v>2676.6363852800005</v>
      </c>
      <c r="I25" s="25">
        <f t="shared" si="4"/>
        <v>2783.7018406912007</v>
      </c>
      <c r="J25" s="25">
        <f t="shared" si="4"/>
        <v>2895.049914318849</v>
      </c>
      <c r="K25" s="25">
        <f t="shared" si="4"/>
        <v>3010.851910891603</v>
      </c>
      <c r="L25" s="25">
        <f t="shared" si="4"/>
        <v>3131.2859873272673</v>
      </c>
      <c r="M25" s="25">
        <f t="shared" si="4"/>
        <v>3256.5374268203582</v>
      </c>
      <c r="N25" s="25">
        <f t="shared" si="4"/>
        <v>3386.7989238931727</v>
      </c>
      <c r="O25" s="25">
        <f t="shared" si="4"/>
        <v>3522.2708808488997</v>
      </c>
      <c r="P25" s="25">
        <f t="shared" si="4"/>
        <v>3663.1617160828559</v>
      </c>
      <c r="Q25" s="25">
        <f t="shared" si="4"/>
        <v>3809.6881847261702</v>
      </c>
      <c r="R25" s="25">
        <f t="shared" si="4"/>
        <v>3962.0757121152174</v>
      </c>
      <c r="S25" s="25">
        <f t="shared" si="4"/>
        <v>4120.5587405998258</v>
      </c>
      <c r="T25" s="25">
        <f t="shared" si="4"/>
        <v>4285.3810902238192</v>
      </c>
      <c r="U25" s="25">
        <f t="shared" si="4"/>
        <v>4456.7963338327718</v>
      </c>
      <c r="V25" s="25">
        <f t="shared" si="4"/>
        <v>4635.0681871860825</v>
      </c>
      <c r="W25" s="25">
        <f t="shared" si="4"/>
        <v>4820.4709146735258</v>
      </c>
      <c r="X25" s="25">
        <f t="shared" si="4"/>
        <v>5013.2897512604668</v>
      </c>
      <c r="Y25" s="25">
        <f t="shared" si="4"/>
        <v>5213.8213413108861</v>
      </c>
      <c r="Z25" s="25">
        <f t="shared" si="4"/>
        <v>5422.3741949633213</v>
      </c>
      <c r="AA25" s="25">
        <f t="shared" si="4"/>
        <v>5639.2691627618542</v>
      </c>
      <c r="AB25" s="25">
        <f t="shared" si="4"/>
        <v>5864.8399292723288</v>
      </c>
      <c r="AC25" s="25">
        <f t="shared" si="4"/>
        <v>6099.433526443222</v>
      </c>
      <c r="AD25" s="25">
        <f t="shared" si="4"/>
        <v>6343.4108675009511</v>
      </c>
      <c r="AE25" s="25">
        <f t="shared" si="4"/>
        <v>6597.1473022009895</v>
      </c>
      <c r="AF25" s="25">
        <f t="shared" si="4"/>
        <v>6861.0331942890298</v>
      </c>
      <c r="AG25" s="25">
        <f t="shared" si="4"/>
        <v>7135.474522060591</v>
      </c>
      <c r="AH25" s="25">
        <f t="shared" si="4"/>
        <v>7420.8935029430149</v>
      </c>
      <c r="AI25" s="25">
        <f t="shared" si="4"/>
        <v>7717.7292430607358</v>
      </c>
      <c r="AJ25" s="25">
        <f t="shared" ref="AJ25:BT25" si="5">AI25*(1+$J5)</f>
        <v>8026.4384127831654</v>
      </c>
      <c r="AK25" s="25">
        <f t="shared" si="5"/>
        <v>8347.4959492944927</v>
      </c>
      <c r="AL25" s="25">
        <f t="shared" si="5"/>
        <v>8681.3957872662722</v>
      </c>
      <c r="AM25" s="25">
        <f t="shared" si="5"/>
        <v>9028.6516187569232</v>
      </c>
      <c r="AN25" s="25">
        <f t="shared" si="5"/>
        <v>9389.7976835072004</v>
      </c>
      <c r="AO25" s="25">
        <f t="shared" si="5"/>
        <v>9765.3895908474897</v>
      </c>
      <c r="AP25" s="25">
        <f t="shared" si="5"/>
        <v>10156.00517448139</v>
      </c>
      <c r="AQ25" s="25">
        <f t="shared" si="5"/>
        <v>10562.245381460645</v>
      </c>
      <c r="AR25" s="25">
        <f t="shared" si="5"/>
        <v>10984.735196719072</v>
      </c>
      <c r="AS25" s="25">
        <f t="shared" si="5"/>
        <v>11424.124604587834</v>
      </c>
      <c r="AT25" s="25">
        <f t="shared" si="5"/>
        <v>11881.089588771349</v>
      </c>
      <c r="AU25" s="25">
        <f t="shared" si="5"/>
        <v>12356.333172322204</v>
      </c>
      <c r="AV25" s="25">
        <f t="shared" si="5"/>
        <v>12850.586499215093</v>
      </c>
      <c r="AW25" s="25">
        <f t="shared" si="5"/>
        <v>13364.609959183697</v>
      </c>
      <c r="AX25" s="25">
        <f t="shared" si="5"/>
        <v>13899.194357551045</v>
      </c>
      <c r="AY25" s="25">
        <f t="shared" si="5"/>
        <v>14455.162131853087</v>
      </c>
      <c r="AZ25" s="25">
        <f t="shared" si="5"/>
        <v>15033.368617127211</v>
      </c>
      <c r="BA25" s="25">
        <f t="shared" si="5"/>
        <v>15634.7033618123</v>
      </c>
      <c r="BB25" s="25">
        <f t="shared" si="5"/>
        <v>16260.091496284793</v>
      </c>
      <c r="BC25" s="25">
        <f t="shared" si="5"/>
        <v>16910.495156136185</v>
      </c>
      <c r="BD25" s="25">
        <f t="shared" si="5"/>
        <v>17586.914962381634</v>
      </c>
      <c r="BE25" s="25">
        <f t="shared" si="5"/>
        <v>18290.391560876898</v>
      </c>
      <c r="BF25" s="25">
        <f t="shared" si="5"/>
        <v>19022.007223311975</v>
      </c>
      <c r="BG25" s="25">
        <f t="shared" si="5"/>
        <v>19782.887512244455</v>
      </c>
      <c r="BH25" s="25">
        <f t="shared" si="5"/>
        <v>20574.203012734233</v>
      </c>
      <c r="BI25" s="25">
        <f t="shared" si="5"/>
        <v>21397.171133243603</v>
      </c>
      <c r="BJ25" s="25">
        <f t="shared" si="5"/>
        <v>22253.057978573346</v>
      </c>
      <c r="BK25" s="25">
        <f t="shared" si="5"/>
        <v>23143.180297716281</v>
      </c>
      <c r="BL25" s="25">
        <f t="shared" si="5"/>
        <v>24068.907509624933</v>
      </c>
      <c r="BM25" s="25">
        <f t="shared" si="5"/>
        <v>25031.66381000993</v>
      </c>
      <c r="BN25" s="25">
        <f t="shared" si="5"/>
        <v>26032.930362410327</v>
      </c>
      <c r="BO25" s="25">
        <f t="shared" si="5"/>
        <v>27074.247576906742</v>
      </c>
      <c r="BP25" s="25">
        <f t="shared" si="5"/>
        <v>28157.217479983014</v>
      </c>
      <c r="BQ25" s="25">
        <f t="shared" si="5"/>
        <v>29283.506179182335</v>
      </c>
      <c r="BR25" s="25">
        <f t="shared" si="5"/>
        <v>30454.846426349632</v>
      </c>
      <c r="BS25" s="25">
        <f t="shared" si="5"/>
        <v>31673.040283403618</v>
      </c>
      <c r="BT25" s="25">
        <f t="shared" si="5"/>
        <v>32939.961894739761</v>
      </c>
    </row>
    <row r="26" spans="1:72" ht="15.75" customHeight="1" x14ac:dyDescent="0.2">
      <c r="A26" s="8"/>
      <c r="B26" s="8" t="s">
        <v>42</v>
      </c>
      <c r="C26" s="25">
        <f t="shared" ref="C26:BT26" si="6">C21</f>
        <v>1740.7783180226099</v>
      </c>
      <c r="D26" s="25">
        <f t="shared" si="6"/>
        <v>1746.5276776050698</v>
      </c>
      <c r="E26" s="25">
        <f t="shared" si="6"/>
        <v>1752.5070115708284</v>
      </c>
      <c r="F26" s="25">
        <f t="shared" si="6"/>
        <v>1758.725518895217</v>
      </c>
      <c r="G26" s="25">
        <f t="shared" si="6"/>
        <v>1765.1927665125813</v>
      </c>
      <c r="H26" s="25">
        <f t="shared" si="6"/>
        <v>1771.9187040346403</v>
      </c>
      <c r="I26" s="25">
        <f t="shared" si="6"/>
        <v>1778.9136790575815</v>
      </c>
      <c r="J26" s="25">
        <f t="shared" si="6"/>
        <v>1786.1884530814405</v>
      </c>
      <c r="K26" s="25">
        <f t="shared" si="6"/>
        <v>1793.7542180662538</v>
      </c>
      <c r="L26" s="25">
        <f t="shared" si="6"/>
        <v>1801.6226136504592</v>
      </c>
      <c r="M26" s="25">
        <f t="shared" si="6"/>
        <v>1809.8057450580334</v>
      </c>
      <c r="N26" s="25">
        <f t="shared" si="6"/>
        <v>1818.3162017219101</v>
      </c>
      <c r="O26" s="25">
        <f t="shared" si="6"/>
        <v>1827.1670766523421</v>
      </c>
      <c r="P26" s="25">
        <f t="shared" si="6"/>
        <v>1836.3719865799915</v>
      </c>
      <c r="Q26" s="25">
        <f t="shared" si="6"/>
        <v>1845.9450929047468</v>
      </c>
      <c r="R26" s="25">
        <f t="shared" si="6"/>
        <v>1855.9011234824923</v>
      </c>
      <c r="S26" s="25">
        <f t="shared" si="6"/>
        <v>1866.2553952833475</v>
      </c>
      <c r="T26" s="25">
        <f t="shared" si="6"/>
        <v>1877.023837956237</v>
      </c>
      <c r="U26" s="25">
        <f t="shared" si="6"/>
        <v>1888.2230183360423</v>
      </c>
      <c r="V26" s="25">
        <f t="shared" si="6"/>
        <v>1899.8701659310393</v>
      </c>
      <c r="W26" s="25">
        <f t="shared" si="6"/>
        <v>1911.9831994298365</v>
      </c>
      <c r="X26" s="25">
        <f t="shared" si="6"/>
        <v>1924.5807542685859</v>
      </c>
      <c r="Y26" s="25">
        <f t="shared" si="6"/>
        <v>1937.6822113008848</v>
      </c>
      <c r="Z26" s="25">
        <f t="shared" si="6"/>
        <v>1951.3077266144755</v>
      </c>
      <c r="AA26" s="25">
        <f t="shared" si="6"/>
        <v>1965.4782625406103</v>
      </c>
      <c r="AB26" s="25">
        <f t="shared" si="6"/>
        <v>1980.2156199037902</v>
      </c>
      <c r="AC26" s="25">
        <f t="shared" si="6"/>
        <v>1995.5424715614975</v>
      </c>
      <c r="AD26" s="25">
        <f t="shared" si="6"/>
        <v>2011.4823972855131</v>
      </c>
      <c r="AE26" s="25">
        <f t="shared" si="6"/>
        <v>2028.0599200384893</v>
      </c>
      <c r="AF26" s="25">
        <f t="shared" si="6"/>
        <v>2045.3005437015843</v>
      </c>
      <c r="AG26" s="25">
        <f t="shared" si="6"/>
        <v>466.18646385009316</v>
      </c>
      <c r="AH26" s="25">
        <f t="shared" si="6"/>
        <v>484.83392240409694</v>
      </c>
      <c r="AI26" s="25">
        <f t="shared" si="6"/>
        <v>504.22727930026082</v>
      </c>
      <c r="AJ26" s="25">
        <f t="shared" si="6"/>
        <v>524.39637047227131</v>
      </c>
      <c r="AK26" s="25">
        <f t="shared" si="6"/>
        <v>545.37222529116218</v>
      </c>
      <c r="AL26" s="25">
        <f t="shared" si="6"/>
        <v>567.18711430280871</v>
      </c>
      <c r="AM26" s="25">
        <f t="shared" si="6"/>
        <v>589.87459887492105</v>
      </c>
      <c r="AN26" s="25">
        <f t="shared" si="6"/>
        <v>613.46958282991784</v>
      </c>
      <c r="AO26" s="25">
        <f t="shared" si="6"/>
        <v>638.00836614311459</v>
      </c>
      <c r="AP26" s="25">
        <f t="shared" si="6"/>
        <v>663.52870078883927</v>
      </c>
      <c r="AQ26" s="25">
        <f t="shared" si="6"/>
        <v>690.06984882039285</v>
      </c>
      <c r="AR26" s="25">
        <f t="shared" si="6"/>
        <v>717.67264277320862</v>
      </c>
      <c r="AS26" s="25">
        <f t="shared" si="6"/>
        <v>746.37954848413699</v>
      </c>
      <c r="AT26" s="25">
        <f t="shared" si="6"/>
        <v>776.23473042350236</v>
      </c>
      <c r="AU26" s="25">
        <f t="shared" si="6"/>
        <v>807.28411964044255</v>
      </c>
      <c r="AV26" s="25">
        <f t="shared" si="6"/>
        <v>839.57548442606037</v>
      </c>
      <c r="AW26" s="25">
        <f t="shared" si="6"/>
        <v>873.15850380310269</v>
      </c>
      <c r="AX26" s="25">
        <f t="shared" si="6"/>
        <v>908.08484395522692</v>
      </c>
      <c r="AY26" s="25">
        <f t="shared" si="6"/>
        <v>944.40823771343605</v>
      </c>
      <c r="AZ26" s="25">
        <f t="shared" si="6"/>
        <v>982.18456722197368</v>
      </c>
      <c r="BA26" s="25">
        <f t="shared" si="6"/>
        <v>1021.4719499108527</v>
      </c>
      <c r="BB26" s="25">
        <f t="shared" si="6"/>
        <v>1062.3308279072869</v>
      </c>
      <c r="BC26" s="25">
        <f t="shared" si="6"/>
        <v>1104.8240610235782</v>
      </c>
      <c r="BD26" s="25">
        <f t="shared" si="6"/>
        <v>1149.0170234645213</v>
      </c>
      <c r="BE26" s="25">
        <f t="shared" si="6"/>
        <v>1194.9777044031023</v>
      </c>
      <c r="BF26" s="25">
        <f t="shared" si="6"/>
        <v>1242.7768125792265</v>
      </c>
      <c r="BG26" s="25">
        <f t="shared" si="6"/>
        <v>1292.4878850823955</v>
      </c>
      <c r="BH26" s="25">
        <f t="shared" si="6"/>
        <v>1344.1874004856913</v>
      </c>
      <c r="BI26" s="25">
        <f t="shared" si="6"/>
        <v>1397.954896505119</v>
      </c>
      <c r="BJ26" s="25">
        <f t="shared" si="6"/>
        <v>1453.8730923653238</v>
      </c>
      <c r="BK26" s="25">
        <f t="shared" si="6"/>
        <v>1512.0280160599368</v>
      </c>
      <c r="BL26" s="25">
        <f t="shared" si="6"/>
        <v>1572.5091367023342</v>
      </c>
      <c r="BM26" s="25">
        <f t="shared" si="6"/>
        <v>1635.4095021704277</v>
      </c>
      <c r="BN26" s="25">
        <f t="shared" si="6"/>
        <v>1700.825882257245</v>
      </c>
      <c r="BO26" s="25">
        <f t="shared" si="6"/>
        <v>1768.8589175475347</v>
      </c>
      <c r="BP26" s="25">
        <f t="shared" si="6"/>
        <v>1839.6132742494362</v>
      </c>
      <c r="BQ26" s="25">
        <f t="shared" si="6"/>
        <v>1913.1978052194136</v>
      </c>
      <c r="BR26" s="25">
        <f t="shared" si="6"/>
        <v>1989.7257174281901</v>
      </c>
      <c r="BS26" s="25">
        <f t="shared" si="6"/>
        <v>2069.3147461253179</v>
      </c>
      <c r="BT26" s="25">
        <f t="shared" si="6"/>
        <v>2152.0873359703305</v>
      </c>
    </row>
    <row r="27" spans="1:72" ht="15.75" customHeight="1" x14ac:dyDescent="0.2">
      <c r="A27" s="8"/>
      <c r="B27" s="8" t="s">
        <v>20</v>
      </c>
      <c r="C27" s="25">
        <f>J4*J6</f>
        <v>286</v>
      </c>
      <c r="D27" s="25">
        <f t="shared" ref="D27:AI27" si="7">C27*(1+$J$7)</f>
        <v>297.44</v>
      </c>
      <c r="E27" s="25">
        <f t="shared" si="7"/>
        <v>309.33760000000001</v>
      </c>
      <c r="F27" s="25">
        <f t="shared" si="7"/>
        <v>321.71110400000003</v>
      </c>
      <c r="G27" s="25">
        <f t="shared" si="7"/>
        <v>334.57954816000006</v>
      </c>
      <c r="H27" s="25">
        <f t="shared" si="7"/>
        <v>347.96273008640009</v>
      </c>
      <c r="I27" s="25">
        <f t="shared" si="7"/>
        <v>361.88123928985613</v>
      </c>
      <c r="J27" s="25">
        <f t="shared" si="7"/>
        <v>376.35648886145037</v>
      </c>
      <c r="K27" s="25">
        <f t="shared" si="7"/>
        <v>391.41074841590842</v>
      </c>
      <c r="L27" s="25">
        <f t="shared" si="7"/>
        <v>407.06717835254477</v>
      </c>
      <c r="M27" s="25">
        <f t="shared" si="7"/>
        <v>423.34986548664659</v>
      </c>
      <c r="N27" s="25">
        <f t="shared" si="7"/>
        <v>440.28386010611246</v>
      </c>
      <c r="O27" s="25">
        <f t="shared" si="7"/>
        <v>457.89521451035699</v>
      </c>
      <c r="P27" s="25">
        <f t="shared" si="7"/>
        <v>476.21102309077128</v>
      </c>
      <c r="Q27" s="25">
        <f t="shared" si="7"/>
        <v>495.25946401440217</v>
      </c>
      <c r="R27" s="25">
        <f t="shared" si="7"/>
        <v>515.06984257497822</v>
      </c>
      <c r="S27" s="25">
        <f t="shared" si="7"/>
        <v>535.6726362779774</v>
      </c>
      <c r="T27" s="25">
        <f t="shared" si="7"/>
        <v>557.09954172909647</v>
      </c>
      <c r="U27" s="25">
        <f t="shared" si="7"/>
        <v>579.38352339826031</v>
      </c>
      <c r="V27" s="25">
        <f t="shared" si="7"/>
        <v>602.55886433419073</v>
      </c>
      <c r="W27" s="25">
        <f t="shared" si="7"/>
        <v>626.66121890755835</v>
      </c>
      <c r="X27" s="25">
        <f t="shared" si="7"/>
        <v>651.72766766386076</v>
      </c>
      <c r="Y27" s="25">
        <f t="shared" si="7"/>
        <v>677.79677437041516</v>
      </c>
      <c r="Z27" s="25">
        <f t="shared" si="7"/>
        <v>704.90864534523178</v>
      </c>
      <c r="AA27" s="25">
        <f t="shared" si="7"/>
        <v>733.10499115904111</v>
      </c>
      <c r="AB27" s="25">
        <f t="shared" si="7"/>
        <v>762.42919080540275</v>
      </c>
      <c r="AC27" s="25">
        <f t="shared" si="7"/>
        <v>792.92635843761889</v>
      </c>
      <c r="AD27" s="25">
        <f t="shared" si="7"/>
        <v>824.64341277512369</v>
      </c>
      <c r="AE27" s="25">
        <f t="shared" si="7"/>
        <v>857.62914928612872</v>
      </c>
      <c r="AF27" s="25">
        <f t="shared" si="7"/>
        <v>891.93431525757387</v>
      </c>
      <c r="AG27" s="25">
        <f t="shared" si="7"/>
        <v>927.61168786787687</v>
      </c>
      <c r="AH27" s="25">
        <f t="shared" si="7"/>
        <v>964.71615538259198</v>
      </c>
      <c r="AI27" s="25">
        <f t="shared" si="7"/>
        <v>1003.3048015978957</v>
      </c>
      <c r="AJ27" s="25">
        <f t="shared" ref="AJ27:BT27" si="8">AI27*(1+$J$7)</f>
        <v>1043.4369936618116</v>
      </c>
      <c r="AK27" s="25">
        <f t="shared" si="8"/>
        <v>1085.174473408284</v>
      </c>
      <c r="AL27" s="25">
        <f t="shared" si="8"/>
        <v>1128.5814523446154</v>
      </c>
      <c r="AM27" s="25">
        <f t="shared" si="8"/>
        <v>1173.7247104384001</v>
      </c>
      <c r="AN27" s="25">
        <f t="shared" si="8"/>
        <v>1220.6736988559362</v>
      </c>
      <c r="AO27" s="25">
        <f t="shared" si="8"/>
        <v>1269.5006468101737</v>
      </c>
      <c r="AP27" s="25">
        <f t="shared" si="8"/>
        <v>1320.2806726825806</v>
      </c>
      <c r="AQ27" s="25">
        <f t="shared" si="8"/>
        <v>1373.091899589884</v>
      </c>
      <c r="AR27" s="25">
        <f t="shared" si="8"/>
        <v>1428.0155755734793</v>
      </c>
      <c r="AS27" s="25">
        <f t="shared" si="8"/>
        <v>1485.1361985964186</v>
      </c>
      <c r="AT27" s="25">
        <f t="shared" si="8"/>
        <v>1544.5416465402755</v>
      </c>
      <c r="AU27" s="25">
        <f t="shared" si="8"/>
        <v>1606.3233124018866</v>
      </c>
      <c r="AV27" s="25">
        <f t="shared" si="8"/>
        <v>1670.5762448979622</v>
      </c>
      <c r="AW27" s="25">
        <f t="shared" si="8"/>
        <v>1737.3992946938806</v>
      </c>
      <c r="AX27" s="25">
        <f t="shared" si="8"/>
        <v>1806.8952664816359</v>
      </c>
      <c r="AY27" s="25">
        <f t="shared" si="8"/>
        <v>1879.1710771409014</v>
      </c>
      <c r="AZ27" s="25">
        <f t="shared" si="8"/>
        <v>1954.3379202265376</v>
      </c>
      <c r="BA27" s="25">
        <f t="shared" si="8"/>
        <v>2032.5114370355991</v>
      </c>
      <c r="BB27" s="25">
        <f t="shared" si="8"/>
        <v>2113.8118945170231</v>
      </c>
      <c r="BC27" s="25">
        <f t="shared" si="8"/>
        <v>2198.3643702977042</v>
      </c>
      <c r="BD27" s="25">
        <f t="shared" si="8"/>
        <v>2286.2989451096123</v>
      </c>
      <c r="BE27" s="25">
        <f t="shared" si="8"/>
        <v>2377.7509029139969</v>
      </c>
      <c r="BF27" s="25">
        <f t="shared" si="8"/>
        <v>2472.8609390305569</v>
      </c>
      <c r="BG27" s="25">
        <f t="shared" si="8"/>
        <v>2571.7753765917791</v>
      </c>
      <c r="BH27" s="25">
        <f t="shared" si="8"/>
        <v>2674.6463916554503</v>
      </c>
      <c r="BI27" s="25">
        <f t="shared" si="8"/>
        <v>2781.6322473216683</v>
      </c>
      <c r="BJ27" s="25">
        <f t="shared" si="8"/>
        <v>2892.8975372145351</v>
      </c>
      <c r="BK27" s="25">
        <f t="shared" si="8"/>
        <v>3008.6134387031166</v>
      </c>
      <c r="BL27" s="25">
        <f t="shared" si="8"/>
        <v>3128.9579762512412</v>
      </c>
      <c r="BM27" s="25">
        <f t="shared" si="8"/>
        <v>3254.1162953012908</v>
      </c>
      <c r="BN27" s="25">
        <f t="shared" si="8"/>
        <v>3384.2809471133428</v>
      </c>
      <c r="BO27" s="25">
        <f t="shared" si="8"/>
        <v>3519.6521849978767</v>
      </c>
      <c r="BP27" s="25">
        <f t="shared" si="8"/>
        <v>3660.4382723977919</v>
      </c>
      <c r="BQ27" s="25">
        <f t="shared" si="8"/>
        <v>3806.855803293704</v>
      </c>
      <c r="BR27" s="25">
        <f t="shared" si="8"/>
        <v>3959.1300354254522</v>
      </c>
      <c r="BS27" s="25">
        <f t="shared" si="8"/>
        <v>4117.4952368424701</v>
      </c>
      <c r="BT27" s="25">
        <f t="shared" si="8"/>
        <v>4282.1950463161693</v>
      </c>
    </row>
    <row r="28" spans="1:72" ht="15.75" customHeight="1" x14ac:dyDescent="0.2">
      <c r="A28" s="8"/>
      <c r="B28" s="8" t="s">
        <v>27</v>
      </c>
      <c r="C28" s="25">
        <f>J8*J4</f>
        <v>110</v>
      </c>
      <c r="D28" s="25">
        <f t="shared" ref="D28:AI28" si="9">C28*(1+$J$7)</f>
        <v>114.4</v>
      </c>
      <c r="E28" s="25">
        <f t="shared" si="9"/>
        <v>118.97600000000001</v>
      </c>
      <c r="F28" s="25">
        <f t="shared" si="9"/>
        <v>123.73504000000001</v>
      </c>
      <c r="G28" s="25">
        <f t="shared" si="9"/>
        <v>128.68444160000001</v>
      </c>
      <c r="H28" s="25">
        <f t="shared" si="9"/>
        <v>133.83181926400002</v>
      </c>
      <c r="I28" s="25">
        <f t="shared" si="9"/>
        <v>139.18509203456003</v>
      </c>
      <c r="J28" s="25">
        <f t="shared" si="9"/>
        <v>144.75249571594244</v>
      </c>
      <c r="K28" s="25">
        <f t="shared" si="9"/>
        <v>150.54259554458014</v>
      </c>
      <c r="L28" s="25">
        <f t="shared" si="9"/>
        <v>156.56429936636334</v>
      </c>
      <c r="M28" s="25">
        <f t="shared" si="9"/>
        <v>162.82687134101789</v>
      </c>
      <c r="N28" s="25">
        <f t="shared" si="9"/>
        <v>169.33994619465861</v>
      </c>
      <c r="O28" s="25">
        <f t="shared" si="9"/>
        <v>176.11354404244497</v>
      </c>
      <c r="P28" s="25">
        <f t="shared" si="9"/>
        <v>183.15808580414279</v>
      </c>
      <c r="Q28" s="25">
        <f t="shared" si="9"/>
        <v>190.48440923630849</v>
      </c>
      <c r="R28" s="25">
        <f t="shared" si="9"/>
        <v>198.10378560576083</v>
      </c>
      <c r="S28" s="25">
        <f t="shared" si="9"/>
        <v>206.02793702999128</v>
      </c>
      <c r="T28" s="25">
        <f t="shared" si="9"/>
        <v>214.26905451119094</v>
      </c>
      <c r="U28" s="25">
        <f t="shared" si="9"/>
        <v>222.83981669163859</v>
      </c>
      <c r="V28" s="25">
        <f t="shared" si="9"/>
        <v>231.75340935930413</v>
      </c>
      <c r="W28" s="25">
        <f t="shared" si="9"/>
        <v>241.02354573367631</v>
      </c>
      <c r="X28" s="25">
        <f t="shared" si="9"/>
        <v>250.66448756302339</v>
      </c>
      <c r="Y28" s="25">
        <f t="shared" si="9"/>
        <v>260.6910670655443</v>
      </c>
      <c r="Z28" s="25">
        <f t="shared" si="9"/>
        <v>271.11870974816611</v>
      </c>
      <c r="AA28" s="25">
        <f t="shared" si="9"/>
        <v>281.96345813809279</v>
      </c>
      <c r="AB28" s="25">
        <f t="shared" si="9"/>
        <v>293.24199646361649</v>
      </c>
      <c r="AC28" s="25">
        <f t="shared" si="9"/>
        <v>304.97167632216116</v>
      </c>
      <c r="AD28" s="25">
        <f t="shared" si="9"/>
        <v>317.1705433750476</v>
      </c>
      <c r="AE28" s="25">
        <f t="shared" si="9"/>
        <v>329.8573651100495</v>
      </c>
      <c r="AF28" s="25">
        <f t="shared" si="9"/>
        <v>343.05165971445149</v>
      </c>
      <c r="AG28" s="25">
        <f t="shared" si="9"/>
        <v>356.77372610302956</v>
      </c>
      <c r="AH28" s="25">
        <f t="shared" si="9"/>
        <v>371.04467514715077</v>
      </c>
      <c r="AI28" s="25">
        <f t="shared" si="9"/>
        <v>385.8864621530368</v>
      </c>
      <c r="AJ28" s="25">
        <f t="shared" ref="AJ28:BT28" si="10">AI28*(1+$J$7)</f>
        <v>401.32192063915829</v>
      </c>
      <c r="AK28" s="25">
        <f t="shared" si="10"/>
        <v>417.37479746472462</v>
      </c>
      <c r="AL28" s="25">
        <f t="shared" si="10"/>
        <v>434.06978936331365</v>
      </c>
      <c r="AM28" s="25">
        <f t="shared" si="10"/>
        <v>451.43258093784618</v>
      </c>
      <c r="AN28" s="25">
        <f t="shared" si="10"/>
        <v>469.48988417536003</v>
      </c>
      <c r="AO28" s="25">
        <f t="shared" si="10"/>
        <v>488.26947954237443</v>
      </c>
      <c r="AP28" s="25">
        <f t="shared" si="10"/>
        <v>507.80025872406941</v>
      </c>
      <c r="AQ28" s="25">
        <f t="shared" si="10"/>
        <v>528.11226907303217</v>
      </c>
      <c r="AR28" s="25">
        <f t="shared" si="10"/>
        <v>549.23675983595342</v>
      </c>
      <c r="AS28" s="25">
        <f t="shared" si="10"/>
        <v>571.20623022939162</v>
      </c>
      <c r="AT28" s="25">
        <f t="shared" si="10"/>
        <v>594.05447943856734</v>
      </c>
      <c r="AU28" s="25">
        <f t="shared" si="10"/>
        <v>617.81665861611009</v>
      </c>
      <c r="AV28" s="25">
        <f t="shared" si="10"/>
        <v>642.52932496075448</v>
      </c>
      <c r="AW28" s="25">
        <f t="shared" si="10"/>
        <v>668.23049795918473</v>
      </c>
      <c r="AX28" s="25">
        <f t="shared" si="10"/>
        <v>694.95971787755218</v>
      </c>
      <c r="AY28" s="25">
        <f t="shared" si="10"/>
        <v>722.75810659265426</v>
      </c>
      <c r="AZ28" s="25">
        <f t="shared" si="10"/>
        <v>751.66843085636049</v>
      </c>
      <c r="BA28" s="25">
        <f t="shared" si="10"/>
        <v>781.73516809061493</v>
      </c>
      <c r="BB28" s="25">
        <f t="shared" si="10"/>
        <v>813.0045748142395</v>
      </c>
      <c r="BC28" s="25">
        <f t="shared" si="10"/>
        <v>845.52475780680913</v>
      </c>
      <c r="BD28" s="25">
        <f t="shared" si="10"/>
        <v>879.34574811908158</v>
      </c>
      <c r="BE28" s="25">
        <f t="shared" si="10"/>
        <v>914.51957804384483</v>
      </c>
      <c r="BF28" s="25">
        <f t="shared" si="10"/>
        <v>951.10036116559866</v>
      </c>
      <c r="BG28" s="25">
        <f t="shared" si="10"/>
        <v>989.14437561222269</v>
      </c>
      <c r="BH28" s="25">
        <f t="shared" si="10"/>
        <v>1028.7101506367117</v>
      </c>
      <c r="BI28" s="25">
        <f t="shared" si="10"/>
        <v>1069.8585566621803</v>
      </c>
      <c r="BJ28" s="25">
        <f t="shared" si="10"/>
        <v>1112.6528989286676</v>
      </c>
      <c r="BK28" s="25">
        <f t="shared" si="10"/>
        <v>1157.1590148858143</v>
      </c>
      <c r="BL28" s="25">
        <f t="shared" si="10"/>
        <v>1203.4453754812469</v>
      </c>
      <c r="BM28" s="25">
        <f t="shared" si="10"/>
        <v>1251.5831905004968</v>
      </c>
      <c r="BN28" s="25">
        <f t="shared" si="10"/>
        <v>1301.6465181205167</v>
      </c>
      <c r="BO28" s="25">
        <f t="shared" si="10"/>
        <v>1353.7123788453375</v>
      </c>
      <c r="BP28" s="25">
        <f t="shared" si="10"/>
        <v>1407.8608739991512</v>
      </c>
      <c r="BQ28" s="25">
        <f t="shared" si="10"/>
        <v>1464.1753089591173</v>
      </c>
      <c r="BR28" s="25">
        <f t="shared" si="10"/>
        <v>1522.742321317482</v>
      </c>
      <c r="BS28" s="25">
        <f t="shared" si="10"/>
        <v>1583.6520141701815</v>
      </c>
      <c r="BT28" s="25">
        <f t="shared" si="10"/>
        <v>1646.9980947369888</v>
      </c>
    </row>
    <row r="29" spans="1:72" ht="15.75" customHeight="1" x14ac:dyDescent="0.2">
      <c r="A29" s="8"/>
      <c r="B29" s="8" t="s">
        <v>46</v>
      </c>
      <c r="C29" s="25">
        <f t="shared" ref="C29:BT29" si="11">C25-C26-C27-C28</f>
        <v>63.221681977390062</v>
      </c>
      <c r="D29" s="25">
        <f t="shared" si="11"/>
        <v>129.63232239493018</v>
      </c>
      <c r="E29" s="25">
        <f t="shared" si="11"/>
        <v>198.69938842917162</v>
      </c>
      <c r="F29" s="25">
        <f t="shared" si="11"/>
        <v>270.52913710478305</v>
      </c>
      <c r="G29" s="25">
        <f t="shared" si="11"/>
        <v>345.23207572741887</v>
      </c>
      <c r="H29" s="25">
        <f t="shared" si="11"/>
        <v>422.92313189495997</v>
      </c>
      <c r="I29" s="25">
        <f t="shared" si="11"/>
        <v>503.72183030920303</v>
      </c>
      <c r="J29" s="25">
        <f t="shared" si="11"/>
        <v>587.75247666001576</v>
      </c>
      <c r="K29" s="25">
        <f t="shared" si="11"/>
        <v>675.1443488648606</v>
      </c>
      <c r="L29" s="25">
        <f t="shared" si="11"/>
        <v>766.03189595790002</v>
      </c>
      <c r="M29" s="25">
        <f t="shared" si="11"/>
        <v>860.55494493466028</v>
      </c>
      <c r="N29" s="25">
        <f t="shared" si="11"/>
        <v>958.85891587049139</v>
      </c>
      <c r="O29" s="25">
        <f t="shared" si="11"/>
        <v>1061.0950456437556</v>
      </c>
      <c r="P29" s="25">
        <f t="shared" si="11"/>
        <v>1167.4206206079505</v>
      </c>
      <c r="Q29" s="25">
        <f t="shared" si="11"/>
        <v>1277.9992185707126</v>
      </c>
      <c r="R29" s="25">
        <f t="shared" si="11"/>
        <v>1393.0009604519862</v>
      </c>
      <c r="S29" s="25">
        <f t="shared" si="11"/>
        <v>1512.6027720085094</v>
      </c>
      <c r="T29" s="25">
        <f t="shared" si="11"/>
        <v>1636.9886560272948</v>
      </c>
      <c r="U29" s="25">
        <f t="shared" si="11"/>
        <v>1766.3499754068303</v>
      </c>
      <c r="V29" s="25">
        <f t="shared" si="11"/>
        <v>1900.8857475615484</v>
      </c>
      <c r="W29" s="25">
        <f t="shared" si="11"/>
        <v>2040.8029506024545</v>
      </c>
      <c r="X29" s="25">
        <f t="shared" si="11"/>
        <v>2186.3168417649968</v>
      </c>
      <c r="Y29" s="25">
        <f t="shared" si="11"/>
        <v>2337.6512885740417</v>
      </c>
      <c r="Z29" s="25">
        <f t="shared" si="11"/>
        <v>2495.0391132554478</v>
      </c>
      <c r="AA29" s="25">
        <f t="shared" si="11"/>
        <v>2658.7224509241096</v>
      </c>
      <c r="AB29" s="25">
        <f t="shared" si="11"/>
        <v>2828.9531220995195</v>
      </c>
      <c r="AC29" s="25">
        <f t="shared" si="11"/>
        <v>3005.9930201219445</v>
      </c>
      <c r="AD29" s="25">
        <f t="shared" si="11"/>
        <v>3190.114514065267</v>
      </c>
      <c r="AE29" s="25">
        <f t="shared" si="11"/>
        <v>3381.6008677663217</v>
      </c>
      <c r="AF29" s="25">
        <f t="shared" si="11"/>
        <v>3580.7466756154199</v>
      </c>
      <c r="AG29" s="25">
        <f t="shared" si="11"/>
        <v>5384.9026442395916</v>
      </c>
      <c r="AH29" s="25">
        <f t="shared" si="11"/>
        <v>5600.2987500091758</v>
      </c>
      <c r="AI29" s="25">
        <f t="shared" si="11"/>
        <v>5824.3107000095424</v>
      </c>
      <c r="AJ29" s="25">
        <f t="shared" si="11"/>
        <v>6057.2831280099244</v>
      </c>
      <c r="AK29" s="25">
        <f t="shared" si="11"/>
        <v>6299.5744531303217</v>
      </c>
      <c r="AL29" s="25">
        <f t="shared" si="11"/>
        <v>6551.5574312555354</v>
      </c>
      <c r="AM29" s="25">
        <f t="shared" si="11"/>
        <v>6813.6197285057551</v>
      </c>
      <c r="AN29" s="25">
        <f t="shared" si="11"/>
        <v>7086.164517645987</v>
      </c>
      <c r="AO29" s="25">
        <f t="shared" si="11"/>
        <v>7369.6110983518274</v>
      </c>
      <c r="AP29" s="25">
        <f t="shared" si="11"/>
        <v>7664.3955422858999</v>
      </c>
      <c r="AQ29" s="25">
        <f t="shared" si="11"/>
        <v>7970.9713639773363</v>
      </c>
      <c r="AR29" s="25">
        <f t="shared" si="11"/>
        <v>8289.8102185364296</v>
      </c>
      <c r="AS29" s="25">
        <f t="shared" si="11"/>
        <v>8621.4026272778865</v>
      </c>
      <c r="AT29" s="25">
        <f t="shared" si="11"/>
        <v>8966.2587323690022</v>
      </c>
      <c r="AU29" s="25">
        <f t="shared" si="11"/>
        <v>9324.9090816637654</v>
      </c>
      <c r="AV29" s="25">
        <f t="shared" si="11"/>
        <v>9697.9054449303148</v>
      </c>
      <c r="AW29" s="25">
        <f t="shared" si="11"/>
        <v>10085.821662727531</v>
      </c>
      <c r="AX29" s="25">
        <f t="shared" si="11"/>
        <v>10489.25452923663</v>
      </c>
      <c r="AY29" s="25">
        <f t="shared" si="11"/>
        <v>10908.824710406094</v>
      </c>
      <c r="AZ29" s="25">
        <f t="shared" si="11"/>
        <v>11345.177698822341</v>
      </c>
      <c r="BA29" s="25">
        <f t="shared" si="11"/>
        <v>11798.984806775235</v>
      </c>
      <c r="BB29" s="25">
        <f t="shared" si="11"/>
        <v>12270.944199046244</v>
      </c>
      <c r="BC29" s="25">
        <f t="shared" si="11"/>
        <v>12761.781967008093</v>
      </c>
      <c r="BD29" s="25">
        <f t="shared" si="11"/>
        <v>13272.253245688416</v>
      </c>
      <c r="BE29" s="25">
        <f t="shared" si="11"/>
        <v>13803.143375515954</v>
      </c>
      <c r="BF29" s="25">
        <f t="shared" si="11"/>
        <v>14355.269110536592</v>
      </c>
      <c r="BG29" s="25">
        <f t="shared" si="11"/>
        <v>14929.479874958059</v>
      </c>
      <c r="BH29" s="25">
        <f t="shared" si="11"/>
        <v>15526.659069956382</v>
      </c>
      <c r="BI29" s="25">
        <f t="shared" si="11"/>
        <v>16147.725432754636</v>
      </c>
      <c r="BJ29" s="25">
        <f t="shared" si="11"/>
        <v>16793.634450064819</v>
      </c>
      <c r="BK29" s="25">
        <f t="shared" si="11"/>
        <v>17465.379828067413</v>
      </c>
      <c r="BL29" s="25">
        <f t="shared" si="11"/>
        <v>18163.995021190112</v>
      </c>
      <c r="BM29" s="25">
        <f t="shared" si="11"/>
        <v>18890.554822037717</v>
      </c>
      <c r="BN29" s="25">
        <f t="shared" si="11"/>
        <v>19646.17701491922</v>
      </c>
      <c r="BO29" s="25">
        <f t="shared" si="11"/>
        <v>20432.02409551599</v>
      </c>
      <c r="BP29" s="25">
        <f t="shared" si="11"/>
        <v>21249.305059336635</v>
      </c>
      <c r="BQ29" s="25">
        <f t="shared" si="11"/>
        <v>22099.2772617101</v>
      </c>
      <c r="BR29" s="25">
        <f t="shared" si="11"/>
        <v>22983.248352178507</v>
      </c>
      <c r="BS29" s="25">
        <f t="shared" si="11"/>
        <v>23902.578286265649</v>
      </c>
      <c r="BT29" s="25">
        <f t="shared" si="11"/>
        <v>24858.681417716274</v>
      </c>
    </row>
    <row r="30" spans="1:72" ht="15.75" customHeight="1" x14ac:dyDescent="0.2">
      <c r="A30" s="8"/>
      <c r="B30" s="8" t="s">
        <v>47</v>
      </c>
      <c r="C30" s="25">
        <f t="shared" ref="C30:BT30" si="12">C29*12</f>
        <v>758.66018372868075</v>
      </c>
      <c r="D30" s="25">
        <f t="shared" si="12"/>
        <v>1555.5878687391623</v>
      </c>
      <c r="E30" s="25">
        <f t="shared" si="12"/>
        <v>2384.3926611500592</v>
      </c>
      <c r="F30" s="25">
        <f t="shared" si="12"/>
        <v>3246.3496452573963</v>
      </c>
      <c r="G30" s="25">
        <f t="shared" si="12"/>
        <v>4142.7849087290269</v>
      </c>
      <c r="H30" s="25">
        <f t="shared" si="12"/>
        <v>5075.0775827395191</v>
      </c>
      <c r="I30" s="25">
        <f t="shared" si="12"/>
        <v>6044.6619637104359</v>
      </c>
      <c r="J30" s="25">
        <f t="shared" si="12"/>
        <v>7053.0297199201887</v>
      </c>
      <c r="K30" s="25">
        <f t="shared" si="12"/>
        <v>8101.7321863783272</v>
      </c>
      <c r="L30" s="25">
        <f t="shared" si="12"/>
        <v>9192.3827514948007</v>
      </c>
      <c r="M30" s="25">
        <f t="shared" si="12"/>
        <v>10326.659339215923</v>
      </c>
      <c r="N30" s="25">
        <f t="shared" si="12"/>
        <v>11506.306990445897</v>
      </c>
      <c r="O30" s="25">
        <f t="shared" si="12"/>
        <v>12733.140547725066</v>
      </c>
      <c r="P30" s="25">
        <f t="shared" si="12"/>
        <v>14009.047447295405</v>
      </c>
      <c r="Q30" s="25">
        <f t="shared" si="12"/>
        <v>15335.990622848552</v>
      </c>
      <c r="R30" s="25">
        <f t="shared" si="12"/>
        <v>16716.011525423834</v>
      </c>
      <c r="S30" s="25">
        <f t="shared" si="12"/>
        <v>18151.233264102113</v>
      </c>
      <c r="T30" s="25">
        <f t="shared" si="12"/>
        <v>19643.863872327536</v>
      </c>
      <c r="U30" s="25">
        <f t="shared" si="12"/>
        <v>21196.199704881961</v>
      </c>
      <c r="V30" s="25">
        <f t="shared" si="12"/>
        <v>22810.62897073858</v>
      </c>
      <c r="W30" s="25">
        <f t="shared" si="12"/>
        <v>24489.635407229456</v>
      </c>
      <c r="X30" s="25">
        <f t="shared" si="12"/>
        <v>26235.802101179961</v>
      </c>
      <c r="Y30" s="25">
        <f t="shared" si="12"/>
        <v>28051.815462888502</v>
      </c>
      <c r="Z30" s="25">
        <f t="shared" si="12"/>
        <v>29940.469359065373</v>
      </c>
      <c r="AA30" s="25">
        <f t="shared" si="12"/>
        <v>31904.669411089315</v>
      </c>
      <c r="AB30" s="25">
        <f t="shared" si="12"/>
        <v>33947.437465194234</v>
      </c>
      <c r="AC30" s="25">
        <f t="shared" si="12"/>
        <v>36071.916241463332</v>
      </c>
      <c r="AD30" s="25">
        <f t="shared" si="12"/>
        <v>38281.374168783208</v>
      </c>
      <c r="AE30" s="25">
        <f t="shared" si="12"/>
        <v>40579.210413195862</v>
      </c>
      <c r="AF30" s="25">
        <f t="shared" si="12"/>
        <v>42968.960107385035</v>
      </c>
      <c r="AG30" s="25">
        <f t="shared" si="12"/>
        <v>64618.831730875099</v>
      </c>
      <c r="AH30" s="25">
        <f t="shared" si="12"/>
        <v>67203.585000110106</v>
      </c>
      <c r="AI30" s="25">
        <f t="shared" si="12"/>
        <v>69891.728400114516</v>
      </c>
      <c r="AJ30" s="25">
        <f t="shared" si="12"/>
        <v>72687.397536119097</v>
      </c>
      <c r="AK30" s="25">
        <f t="shared" si="12"/>
        <v>75594.893437563864</v>
      </c>
      <c r="AL30" s="25">
        <f t="shared" si="12"/>
        <v>78618.689175066422</v>
      </c>
      <c r="AM30" s="25">
        <f t="shared" si="12"/>
        <v>81763.436742069054</v>
      </c>
      <c r="AN30" s="25">
        <f t="shared" si="12"/>
        <v>85033.974211751847</v>
      </c>
      <c r="AO30" s="25">
        <f t="shared" si="12"/>
        <v>88435.333180221933</v>
      </c>
      <c r="AP30" s="25">
        <f t="shared" si="12"/>
        <v>91972.746507430798</v>
      </c>
      <c r="AQ30" s="25">
        <f t="shared" si="12"/>
        <v>95651.656367728036</v>
      </c>
      <c r="AR30" s="25">
        <f t="shared" si="12"/>
        <v>99477.722622437155</v>
      </c>
      <c r="AS30" s="25">
        <f t="shared" si="12"/>
        <v>103456.83152733464</v>
      </c>
      <c r="AT30" s="25">
        <f t="shared" si="12"/>
        <v>107595.10478842803</v>
      </c>
      <c r="AU30" s="25">
        <f t="shared" si="12"/>
        <v>111898.90897996518</v>
      </c>
      <c r="AV30" s="25">
        <f t="shared" si="12"/>
        <v>116374.86533916378</v>
      </c>
      <c r="AW30" s="25">
        <f t="shared" si="12"/>
        <v>121029.85995273036</v>
      </c>
      <c r="AX30" s="25">
        <f t="shared" si="12"/>
        <v>125871.05435083956</v>
      </c>
      <c r="AY30" s="25">
        <f t="shared" si="12"/>
        <v>130905.89652487313</v>
      </c>
      <c r="AZ30" s="25">
        <f t="shared" si="12"/>
        <v>136142.13238586808</v>
      </c>
      <c r="BA30" s="25">
        <f t="shared" si="12"/>
        <v>141587.81768130284</v>
      </c>
      <c r="BB30" s="25">
        <f t="shared" si="12"/>
        <v>147251.33038855492</v>
      </c>
      <c r="BC30" s="25">
        <f t="shared" si="12"/>
        <v>153141.38360409712</v>
      </c>
      <c r="BD30" s="25">
        <f t="shared" si="12"/>
        <v>159267.038948261</v>
      </c>
      <c r="BE30" s="25">
        <f t="shared" si="12"/>
        <v>165637.72050619146</v>
      </c>
      <c r="BF30" s="25">
        <f t="shared" si="12"/>
        <v>172263.22932643909</v>
      </c>
      <c r="BG30" s="25">
        <f t="shared" si="12"/>
        <v>179153.7584994967</v>
      </c>
      <c r="BH30" s="25">
        <f t="shared" si="12"/>
        <v>186319.90883947659</v>
      </c>
      <c r="BI30" s="25">
        <f t="shared" si="12"/>
        <v>193772.70519305562</v>
      </c>
      <c r="BJ30" s="25">
        <f t="shared" si="12"/>
        <v>201523.61340077783</v>
      </c>
      <c r="BK30" s="25">
        <f t="shared" si="12"/>
        <v>209584.55793680897</v>
      </c>
      <c r="BL30" s="25">
        <f t="shared" si="12"/>
        <v>217967.94025428133</v>
      </c>
      <c r="BM30" s="25">
        <f t="shared" si="12"/>
        <v>226686.6578644526</v>
      </c>
      <c r="BN30" s="25">
        <f t="shared" si="12"/>
        <v>235754.12417903065</v>
      </c>
      <c r="BO30" s="25">
        <f t="shared" si="12"/>
        <v>245184.28914619188</v>
      </c>
      <c r="BP30" s="25">
        <f t="shared" si="12"/>
        <v>254991.66071203962</v>
      </c>
      <c r="BQ30" s="25">
        <f t="shared" si="12"/>
        <v>265191.3271405212</v>
      </c>
      <c r="BR30" s="25">
        <f t="shared" si="12"/>
        <v>275798.9802261421</v>
      </c>
      <c r="BS30" s="25">
        <f t="shared" si="12"/>
        <v>286830.93943518779</v>
      </c>
      <c r="BT30" s="25">
        <f t="shared" si="12"/>
        <v>298304.17701259529</v>
      </c>
    </row>
    <row r="31" spans="1:72" ht="15.75" customHeight="1" x14ac:dyDescent="0.2">
      <c r="A31" s="8"/>
      <c r="B31" s="26" t="s">
        <v>48</v>
      </c>
      <c r="C31" s="27">
        <f t="shared" ref="C31:AH31" si="13">C30/$F$9</f>
        <v>1.4450670166260586E-2</v>
      </c>
      <c r="D31" s="27">
        <f t="shared" si="13"/>
        <v>2.9630245118841186E-2</v>
      </c>
      <c r="E31" s="27">
        <f t="shared" si="13"/>
        <v>4.5417003069524939E-2</v>
      </c>
      <c r="F31" s="27">
        <f t="shared" si="13"/>
        <v>6.1835231338236124E-2</v>
      </c>
      <c r="G31" s="27">
        <f t="shared" si="13"/>
        <v>7.8910188737695758E-2</v>
      </c>
      <c r="H31" s="27">
        <f t="shared" si="13"/>
        <v>9.6668144433133693E-2</v>
      </c>
      <c r="I31" s="27">
        <f t="shared" si="13"/>
        <v>0.11513641835638926</v>
      </c>
      <c r="J31" s="27">
        <f t="shared" si="13"/>
        <v>0.13434342323657503</v>
      </c>
      <c r="K31" s="27">
        <f t="shared" si="13"/>
        <v>0.15431870831196814</v>
      </c>
      <c r="L31" s="27">
        <f t="shared" si="13"/>
        <v>0.17509300479037715</v>
      </c>
      <c r="M31" s="27">
        <f t="shared" si="13"/>
        <v>0.19669827312792235</v>
      </c>
      <c r="N31" s="27">
        <f t="shared" si="13"/>
        <v>0.21916775219896947</v>
      </c>
      <c r="O31" s="27">
        <f t="shared" si="13"/>
        <v>0.24253601043285841</v>
      </c>
      <c r="P31" s="27">
        <f t="shared" si="13"/>
        <v>0.26683899899610297</v>
      </c>
      <c r="Q31" s="27">
        <f t="shared" si="13"/>
        <v>0.29211410710187719</v>
      </c>
      <c r="R31" s="27">
        <f t="shared" si="13"/>
        <v>0.31840021953188252</v>
      </c>
      <c r="S31" s="27">
        <f t="shared" si="13"/>
        <v>0.34573777645908788</v>
      </c>
      <c r="T31" s="27">
        <f t="shared" si="13"/>
        <v>0.37416883566338166</v>
      </c>
      <c r="U31" s="27">
        <f t="shared" si="13"/>
        <v>0.40373713723584687</v>
      </c>
      <c r="V31" s="27">
        <f t="shared" si="13"/>
        <v>0.43448817087121105</v>
      </c>
      <c r="W31" s="27">
        <f t="shared" si="13"/>
        <v>0.46646924585198962</v>
      </c>
      <c r="X31" s="27">
        <f t="shared" si="13"/>
        <v>0.49972956383199924</v>
      </c>
      <c r="Y31" s="27">
        <f t="shared" si="13"/>
        <v>0.53432029453120955</v>
      </c>
      <c r="Z31" s="27">
        <f t="shared" si="13"/>
        <v>0.57029465445838812</v>
      </c>
      <c r="AA31" s="27">
        <f t="shared" si="13"/>
        <v>0.60770798878265364</v>
      </c>
      <c r="AB31" s="27">
        <f t="shared" si="13"/>
        <v>0.64661785647989023</v>
      </c>
      <c r="AC31" s="27">
        <f t="shared" si="13"/>
        <v>0.68708411888501586</v>
      </c>
      <c r="AD31" s="27">
        <f t="shared" si="13"/>
        <v>0.72916903178634684</v>
      </c>
      <c r="AE31" s="27">
        <f t="shared" si="13"/>
        <v>0.7729373412037307</v>
      </c>
      <c r="AF31" s="27">
        <f t="shared" si="13"/>
        <v>0.81845638299781021</v>
      </c>
      <c r="AG31" s="27">
        <f t="shared" si="13"/>
        <v>1.2308348901119066</v>
      </c>
      <c r="AH31" s="27">
        <f t="shared" si="13"/>
        <v>1.280068285716383</v>
      </c>
      <c r="AI31" s="27">
        <f t="shared" ref="AI31:BN31" si="14">AI30/$F$9</f>
        <v>1.3312710171450384</v>
      </c>
      <c r="AJ31" s="27">
        <f t="shared" si="14"/>
        <v>1.38452185783084</v>
      </c>
      <c r="AK31" s="27">
        <f t="shared" si="14"/>
        <v>1.4399027321440736</v>
      </c>
      <c r="AL31" s="27">
        <f t="shared" si="14"/>
        <v>1.4974988414298367</v>
      </c>
      <c r="AM31" s="27">
        <f t="shared" si="14"/>
        <v>1.5573987950870296</v>
      </c>
      <c r="AN31" s="27">
        <f t="shared" si="14"/>
        <v>1.6196947468905114</v>
      </c>
      <c r="AO31" s="27">
        <f t="shared" si="14"/>
        <v>1.684482536766132</v>
      </c>
      <c r="AP31" s="27">
        <f t="shared" si="14"/>
        <v>1.7518618382367772</v>
      </c>
      <c r="AQ31" s="27">
        <f t="shared" si="14"/>
        <v>1.8219363117662484</v>
      </c>
      <c r="AR31" s="27">
        <f t="shared" si="14"/>
        <v>1.8948137642368983</v>
      </c>
      <c r="AS31" s="27">
        <f t="shared" si="14"/>
        <v>1.9706063148063742</v>
      </c>
      <c r="AT31" s="27">
        <f t="shared" si="14"/>
        <v>2.0494305673986291</v>
      </c>
      <c r="AU31" s="27">
        <f t="shared" si="14"/>
        <v>2.1314077900945749</v>
      </c>
      <c r="AV31" s="27">
        <f t="shared" si="14"/>
        <v>2.2166641016983575</v>
      </c>
      <c r="AW31" s="27">
        <f t="shared" si="14"/>
        <v>2.3053306657662924</v>
      </c>
      <c r="AX31" s="27">
        <f t="shared" si="14"/>
        <v>2.3975438923969441</v>
      </c>
      <c r="AY31" s="27">
        <f t="shared" si="14"/>
        <v>2.4934456480928215</v>
      </c>
      <c r="AZ31" s="27">
        <f t="shared" si="14"/>
        <v>2.5931834740165352</v>
      </c>
      <c r="BA31" s="27">
        <f t="shared" si="14"/>
        <v>2.696910812977197</v>
      </c>
      <c r="BB31" s="27">
        <f t="shared" si="14"/>
        <v>2.8047872454962843</v>
      </c>
      <c r="BC31" s="27">
        <f t="shared" si="14"/>
        <v>2.9169787353161358</v>
      </c>
      <c r="BD31" s="27">
        <f t="shared" si="14"/>
        <v>3.0336578847287812</v>
      </c>
      <c r="BE31" s="27">
        <f t="shared" si="14"/>
        <v>3.1550042001179324</v>
      </c>
      <c r="BF31" s="27">
        <f t="shared" si="14"/>
        <v>3.2812043681226495</v>
      </c>
      <c r="BG31" s="27">
        <f t="shared" si="14"/>
        <v>3.4124525428475563</v>
      </c>
      <c r="BH31" s="27">
        <f t="shared" si="14"/>
        <v>3.5489506445614589</v>
      </c>
      <c r="BI31" s="27">
        <f t="shared" si="14"/>
        <v>3.6909086703439167</v>
      </c>
      <c r="BJ31" s="27">
        <f t="shared" si="14"/>
        <v>3.8385450171576729</v>
      </c>
      <c r="BK31" s="27">
        <f t="shared" si="14"/>
        <v>3.9920868178439801</v>
      </c>
      <c r="BL31" s="27">
        <f t="shared" si="14"/>
        <v>4.1517702905577396</v>
      </c>
      <c r="BM31" s="27">
        <f t="shared" si="14"/>
        <v>4.3178411021800498</v>
      </c>
      <c r="BN31" s="27">
        <f t="shared" si="14"/>
        <v>4.4905547462672502</v>
      </c>
      <c r="BO31" s="27">
        <f t="shared" ref="BO31:BT31" si="15">BO30/$F$9</f>
        <v>4.6701769361179402</v>
      </c>
      <c r="BP31" s="27">
        <f t="shared" si="15"/>
        <v>4.8569840135626592</v>
      </c>
      <c r="BQ31" s="27">
        <f t="shared" si="15"/>
        <v>5.051263374105166</v>
      </c>
      <c r="BR31" s="27">
        <f t="shared" si="15"/>
        <v>5.253313909069373</v>
      </c>
      <c r="BS31" s="27">
        <f t="shared" si="15"/>
        <v>5.4634464654321482</v>
      </c>
      <c r="BT31" s="27">
        <f t="shared" si="15"/>
        <v>5.6819843240494343</v>
      </c>
    </row>
    <row r="32" spans="1:72" ht="15.75" customHeight="1" x14ac:dyDescent="0.2">
      <c r="A32" s="8"/>
      <c r="B32" s="28"/>
      <c r="C32" s="28"/>
      <c r="D32" s="28"/>
      <c r="E32" s="28"/>
      <c r="F32" s="28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</row>
    <row r="33" spans="1:72" ht="15.75" customHeight="1" x14ac:dyDescent="0.2">
      <c r="A33" s="8"/>
      <c r="B33" s="28"/>
      <c r="C33" s="28"/>
      <c r="D33" s="28"/>
      <c r="E33" s="28"/>
      <c r="F33" s="28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</row>
    <row r="34" spans="1:72" ht="15.75" customHeight="1" x14ac:dyDescent="0.2">
      <c r="A34" s="8"/>
      <c r="B34" s="8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</row>
    <row r="35" spans="1:72" ht="15.75" customHeight="1" x14ac:dyDescent="0.2">
      <c r="A35" s="19"/>
      <c r="B35" s="21" t="s">
        <v>49</v>
      </c>
      <c r="C35" s="99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</row>
    <row r="36" spans="1:72" ht="15.75" customHeight="1" x14ac:dyDescent="0.2">
      <c r="A36" s="8"/>
      <c r="B36" s="8" t="s">
        <v>50</v>
      </c>
      <c r="C36" s="25">
        <f t="shared" ref="C36:BT36" si="16">C37/12</f>
        <v>365.76765858860745</v>
      </c>
      <c r="D36" s="25">
        <f t="shared" si="16"/>
        <v>384.48102618575894</v>
      </c>
      <c r="E36" s="25">
        <f t="shared" si="16"/>
        <v>404.15180518494162</v>
      </c>
      <c r="F36" s="25">
        <f t="shared" si="16"/>
        <v>424.82897857053223</v>
      </c>
      <c r="G36" s="25">
        <f t="shared" si="16"/>
        <v>446.56403538935893</v>
      </c>
      <c r="H36" s="25">
        <f t="shared" si="16"/>
        <v>469.41109896560374</v>
      </c>
      <c r="I36" s="25">
        <f t="shared" si="16"/>
        <v>493.42706167543173</v>
      </c>
      <c r="J36" s="25">
        <f t="shared" si="16"/>
        <v>518.67172661695315</v>
      </c>
      <c r="K36" s="25">
        <f t="shared" si="16"/>
        <v>545.20795652827167</v>
      </c>
      <c r="L36" s="25">
        <f t="shared" si="16"/>
        <v>573.1018303244806</v>
      </c>
      <c r="M36" s="25">
        <f t="shared" si="16"/>
        <v>602.42280764337681</v>
      </c>
      <c r="N36" s="25">
        <f t="shared" si="16"/>
        <v>633.24390180965565</v>
      </c>
      <c r="O36" s="25">
        <f t="shared" si="16"/>
        <v>665.6418616482697</v>
      </c>
      <c r="P36" s="25">
        <f t="shared" si="16"/>
        <v>699.69736259972706</v>
      </c>
      <c r="Q36" s="25">
        <f t="shared" si="16"/>
        <v>735.4952076131716</v>
      </c>
      <c r="R36" s="25">
        <f t="shared" si="16"/>
        <v>773.12453831758228</v>
      </c>
      <c r="S36" s="25">
        <f t="shared" si="16"/>
        <v>812.67905699684832</v>
      </c>
      <c r="T36" s="25">
        <f t="shared" si="16"/>
        <v>854.25725992154423</v>
      </c>
      <c r="U36" s="25">
        <f t="shared" si="16"/>
        <v>897.96268261837884</v>
      </c>
      <c r="V36" s="25">
        <f t="shared" si="16"/>
        <v>943.90415768810874</v>
      </c>
      <c r="W36" s="25">
        <f t="shared" si="16"/>
        <v>992.19608581389184</v>
      </c>
      <c r="X36" s="25">
        <f t="shared" si="16"/>
        <v>1042.9587206349559</v>
      </c>
      <c r="Y36" s="25">
        <f t="shared" si="16"/>
        <v>1096.3184681949449</v>
      </c>
      <c r="Z36" s="25">
        <f t="shared" si="16"/>
        <v>1152.4082017105927</v>
      </c>
      <c r="AA36" s="25">
        <f t="shared" si="16"/>
        <v>1211.3675924445827</v>
      </c>
      <c r="AB36" s="25">
        <f t="shared" si="16"/>
        <v>1273.3434575064748</v>
      </c>
      <c r="AC36" s="25">
        <f t="shared" si="16"/>
        <v>1338.4901254477936</v>
      </c>
      <c r="AD36" s="25">
        <f t="shared" si="16"/>
        <v>1406.9698205616617</v>
      </c>
      <c r="AE36" s="25">
        <f t="shared" si="16"/>
        <v>1478.9530668439184</v>
      </c>
      <c r="AF36" s="25">
        <f t="shared" si="16"/>
        <v>1554.6191126216636</v>
      </c>
      <c r="AG36" s="25">
        <f t="shared" si="16"/>
        <v>0</v>
      </c>
      <c r="AH36" s="25">
        <f t="shared" si="16"/>
        <v>0</v>
      </c>
      <c r="AI36" s="25">
        <f t="shared" si="16"/>
        <v>0</v>
      </c>
      <c r="AJ36" s="25">
        <f t="shared" si="16"/>
        <v>0</v>
      </c>
      <c r="AK36" s="25">
        <f t="shared" si="16"/>
        <v>0</v>
      </c>
      <c r="AL36" s="25">
        <f t="shared" si="16"/>
        <v>0</v>
      </c>
      <c r="AM36" s="25">
        <f t="shared" si="16"/>
        <v>0</v>
      </c>
      <c r="AN36" s="25">
        <f t="shared" si="16"/>
        <v>0</v>
      </c>
      <c r="AO36" s="25">
        <f t="shared" si="16"/>
        <v>0</v>
      </c>
      <c r="AP36" s="25">
        <f t="shared" si="16"/>
        <v>0</v>
      </c>
      <c r="AQ36" s="25">
        <f t="shared" si="16"/>
        <v>0</v>
      </c>
      <c r="AR36" s="25">
        <f t="shared" si="16"/>
        <v>0</v>
      </c>
      <c r="AS36" s="25">
        <f t="shared" si="16"/>
        <v>0</v>
      </c>
      <c r="AT36" s="25">
        <f t="shared" si="16"/>
        <v>0</v>
      </c>
      <c r="AU36" s="25">
        <f t="shared" si="16"/>
        <v>0</v>
      </c>
      <c r="AV36" s="25">
        <f t="shared" si="16"/>
        <v>0</v>
      </c>
      <c r="AW36" s="25">
        <f t="shared" si="16"/>
        <v>0</v>
      </c>
      <c r="AX36" s="25">
        <f t="shared" si="16"/>
        <v>0</v>
      </c>
      <c r="AY36" s="25">
        <f t="shared" si="16"/>
        <v>0</v>
      </c>
      <c r="AZ36" s="25">
        <f t="shared" si="16"/>
        <v>0</v>
      </c>
      <c r="BA36" s="25">
        <f t="shared" si="16"/>
        <v>0</v>
      </c>
      <c r="BB36" s="25">
        <f t="shared" si="16"/>
        <v>0</v>
      </c>
      <c r="BC36" s="25">
        <f t="shared" si="16"/>
        <v>0</v>
      </c>
      <c r="BD36" s="25">
        <f t="shared" si="16"/>
        <v>0</v>
      </c>
      <c r="BE36" s="25">
        <f t="shared" si="16"/>
        <v>0</v>
      </c>
      <c r="BF36" s="25">
        <f t="shared" si="16"/>
        <v>0</v>
      </c>
      <c r="BG36" s="25">
        <f t="shared" si="16"/>
        <v>0</v>
      </c>
      <c r="BH36" s="25">
        <f t="shared" si="16"/>
        <v>0</v>
      </c>
      <c r="BI36" s="25">
        <f t="shared" si="16"/>
        <v>0</v>
      </c>
      <c r="BJ36" s="25">
        <f t="shared" si="16"/>
        <v>0</v>
      </c>
      <c r="BK36" s="25">
        <f t="shared" si="16"/>
        <v>0</v>
      </c>
      <c r="BL36" s="25">
        <f t="shared" si="16"/>
        <v>0</v>
      </c>
      <c r="BM36" s="25">
        <f t="shared" si="16"/>
        <v>0</v>
      </c>
      <c r="BN36" s="25">
        <f t="shared" si="16"/>
        <v>0</v>
      </c>
      <c r="BO36" s="25">
        <f t="shared" si="16"/>
        <v>0</v>
      </c>
      <c r="BP36" s="25">
        <f t="shared" si="16"/>
        <v>0</v>
      </c>
      <c r="BQ36" s="25">
        <f t="shared" si="16"/>
        <v>0</v>
      </c>
      <c r="BR36" s="25">
        <f t="shared" si="16"/>
        <v>0</v>
      </c>
      <c r="BS36" s="25">
        <f t="shared" si="16"/>
        <v>0</v>
      </c>
      <c r="BT36" s="25">
        <f t="shared" si="16"/>
        <v>0</v>
      </c>
    </row>
    <row r="37" spans="1:72" ht="15.75" customHeight="1" x14ac:dyDescent="0.2">
      <c r="A37" s="8"/>
      <c r="B37" s="8" t="s">
        <v>51</v>
      </c>
      <c r="C37" s="25">
        <f>'Property 5'!$H109</f>
        <v>4389.2119030632894</v>
      </c>
      <c r="D37" s="25">
        <f>'Property 5'!$H110</f>
        <v>4613.772314229107</v>
      </c>
      <c r="E37" s="25">
        <f>'Property 5'!$H111</f>
        <v>4849.8216622192995</v>
      </c>
      <c r="F37" s="25">
        <f>'Property 5'!$H112</f>
        <v>5097.947742846387</v>
      </c>
      <c r="G37" s="25">
        <f>'Property 5'!$H113</f>
        <v>5358.7684246723074</v>
      </c>
      <c r="H37" s="25">
        <f>'Property 5'!$H114</f>
        <v>5632.9331875872449</v>
      </c>
      <c r="I37" s="25">
        <f>'Property 5'!$H115</f>
        <v>5921.1247401051805</v>
      </c>
      <c r="J37" s="25">
        <f>'Property 5'!$H116</f>
        <v>6224.0607194034383</v>
      </c>
      <c r="K37" s="25">
        <f>'Property 5'!$H117</f>
        <v>6542.4954783392604</v>
      </c>
      <c r="L37" s="25">
        <f>'Property 5'!$H118</f>
        <v>6877.2219638937677</v>
      </c>
      <c r="M37" s="25">
        <f>'Property 5'!$H119</f>
        <v>7229.0736917205213</v>
      </c>
      <c r="N37" s="25">
        <f>'Property 5'!$H120</f>
        <v>7598.9268217158678</v>
      </c>
      <c r="O37" s="25">
        <f>'Property 5'!$H121</f>
        <v>7987.7023397792364</v>
      </c>
      <c r="P37" s="25">
        <f>'Property 5'!$H122</f>
        <v>8396.3683511967247</v>
      </c>
      <c r="Q37" s="25">
        <f>'Property 5'!$H123</f>
        <v>8825.9424913580588</v>
      </c>
      <c r="R37" s="25">
        <f>'Property 5'!$H124</f>
        <v>9277.4944598109869</v>
      </c>
      <c r="S37" s="25">
        <f>'Property 5'!$H125</f>
        <v>9752.1486839621793</v>
      </c>
      <c r="T37" s="25">
        <f>'Property 5'!$H126</f>
        <v>10251.087119058531</v>
      </c>
      <c r="U37" s="25">
        <f>'Property 5'!$H127</f>
        <v>10775.552191420546</v>
      </c>
      <c r="V37" s="25">
        <f>'Property 5'!$H128</f>
        <v>11326.849892257305</v>
      </c>
      <c r="W37" s="25">
        <f>'Property 5'!$H129</f>
        <v>11906.353029766702</v>
      </c>
      <c r="X37" s="25">
        <f>'Property 5'!$H130</f>
        <v>12515.504647619469</v>
      </c>
      <c r="Y37" s="25">
        <f>'Property 5'!$H131</f>
        <v>13155.821618339338</v>
      </c>
      <c r="Z37" s="25">
        <f>'Property 5'!$H132</f>
        <v>13828.898420527112</v>
      </c>
      <c r="AA37" s="25">
        <f>'Property 5'!$H133</f>
        <v>14536.411109334993</v>
      </c>
      <c r="AB37" s="25">
        <f>'Property 5'!$H134</f>
        <v>15280.121490077698</v>
      </c>
      <c r="AC37" s="25">
        <f>'Property 5'!$H135</f>
        <v>16061.881505373523</v>
      </c>
      <c r="AD37" s="25">
        <f>'Property 5'!$H136</f>
        <v>16883.637846739941</v>
      </c>
      <c r="AE37" s="25">
        <f>'Property 5'!$H137</f>
        <v>17747.43680212702</v>
      </c>
      <c r="AF37" s="25">
        <f>'Property 5'!$H138</f>
        <v>18655.429351459963</v>
      </c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15.75" customHeight="1" x14ac:dyDescent="0.2">
      <c r="A38" s="8"/>
      <c r="B38" s="8" t="s">
        <v>52</v>
      </c>
      <c r="C38" s="25">
        <f>C37</f>
        <v>4389.2119030632894</v>
      </c>
      <c r="D38" s="25">
        <f t="shared" ref="D38:AF38" si="17">D37+C38</f>
        <v>9002.9842172923964</v>
      </c>
      <c r="E38" s="25">
        <f t="shared" si="17"/>
        <v>13852.805879511696</v>
      </c>
      <c r="F38" s="25">
        <f>F37+E38</f>
        <v>18950.753622358083</v>
      </c>
      <c r="G38" s="25">
        <f>G37+F38</f>
        <v>24309.52204703039</v>
      </c>
      <c r="H38" s="25">
        <f>H37+G38</f>
        <v>29942.455234617635</v>
      </c>
      <c r="I38" s="25">
        <f>I37+H38</f>
        <v>35863.579974722816</v>
      </c>
      <c r="J38" s="25">
        <f t="shared" si="17"/>
        <v>42087.640694126254</v>
      </c>
      <c r="K38" s="25">
        <f>K37+J38</f>
        <v>48630.136172465514</v>
      </c>
      <c r="L38" s="25">
        <f t="shared" si="17"/>
        <v>55507.358136359282</v>
      </c>
      <c r="M38" s="25">
        <f t="shared" si="17"/>
        <v>62736.431828079803</v>
      </c>
      <c r="N38" s="25">
        <f t="shared" si="17"/>
        <v>70335.358649795671</v>
      </c>
      <c r="O38" s="25">
        <f t="shared" si="17"/>
        <v>78323.060989574908</v>
      </c>
      <c r="P38" s="25">
        <f t="shared" si="17"/>
        <v>86719.429340771632</v>
      </c>
      <c r="Q38" s="25">
        <f t="shared" si="17"/>
        <v>95545.371832129691</v>
      </c>
      <c r="R38" s="25">
        <f t="shared" si="17"/>
        <v>104822.86629194068</v>
      </c>
      <c r="S38" s="25">
        <f t="shared" si="17"/>
        <v>114575.01497590286</v>
      </c>
      <c r="T38" s="25">
        <f t="shared" si="17"/>
        <v>124826.10209496139</v>
      </c>
      <c r="U38" s="25">
        <f t="shared" si="17"/>
        <v>135601.65428638193</v>
      </c>
      <c r="V38" s="25">
        <f t="shared" si="17"/>
        <v>146928.50417863924</v>
      </c>
      <c r="W38" s="25">
        <f t="shared" si="17"/>
        <v>158834.85720840594</v>
      </c>
      <c r="X38" s="25">
        <f t="shared" si="17"/>
        <v>171350.36185602541</v>
      </c>
      <c r="Y38" s="25">
        <f t="shared" si="17"/>
        <v>184506.18347436475</v>
      </c>
      <c r="Z38" s="25">
        <f t="shared" si="17"/>
        <v>198335.08189489186</v>
      </c>
      <c r="AA38" s="25">
        <f t="shared" si="17"/>
        <v>212871.49300422685</v>
      </c>
      <c r="AB38" s="25">
        <f t="shared" si="17"/>
        <v>228151.61449430455</v>
      </c>
      <c r="AC38" s="25">
        <f t="shared" si="17"/>
        <v>244213.49599967807</v>
      </c>
      <c r="AD38" s="25">
        <f t="shared" si="17"/>
        <v>261097.133846418</v>
      </c>
      <c r="AE38" s="25">
        <f t="shared" si="17"/>
        <v>278844.57064854505</v>
      </c>
      <c r="AF38" s="25">
        <f t="shared" si="17"/>
        <v>297500.00000000501</v>
      </c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15.75" customHeight="1" x14ac:dyDescent="0.2">
      <c r="A39" s="8"/>
      <c r="B39" s="26" t="s">
        <v>53</v>
      </c>
      <c r="C39" s="27">
        <f t="shared" ref="C39:AH39" si="18">C37/$F$9</f>
        <v>8.3604036248824565E-2</v>
      </c>
      <c r="D39" s="27">
        <f t="shared" si="18"/>
        <v>8.7881377413887754E-2</v>
      </c>
      <c r="E39" s="27">
        <f t="shared" si="18"/>
        <v>9.2377555470843795E-2</v>
      </c>
      <c r="F39" s="27">
        <f t="shared" si="18"/>
        <v>9.7103766530407365E-2</v>
      </c>
      <c r="G39" s="27">
        <f t="shared" si="18"/>
        <v>0.10207177951756777</v>
      </c>
      <c r="H39" s="27">
        <f t="shared" si="18"/>
        <v>0.10729396547785229</v>
      </c>
      <c r="I39" s="27">
        <f t="shared" si="18"/>
        <v>0.11278332838295582</v>
      </c>
      <c r="J39" s="27">
        <f t="shared" si="18"/>
        <v>0.11855353751244645</v>
      </c>
      <c r="K39" s="27">
        <f t="shared" si="18"/>
        <v>0.12461896149217638</v>
      </c>
      <c r="L39" s="27">
        <f t="shared" si="18"/>
        <v>0.130994704074167</v>
      </c>
      <c r="M39" s="27">
        <f t="shared" si="18"/>
        <v>0.13769664174705754</v>
      </c>
      <c r="N39" s="27">
        <f t="shared" si="18"/>
        <v>0.14474146327077844</v>
      </c>
      <c r="O39" s="27">
        <f t="shared" si="18"/>
        <v>0.1521467112338902</v>
      </c>
      <c r="P39" s="27">
        <f t="shared" si="18"/>
        <v>0.15993082573708048</v>
      </c>
      <c r="Q39" s="27">
        <f t="shared" si="18"/>
        <v>0.16811319031158206</v>
      </c>
      <c r="R39" s="27">
        <f t="shared" si="18"/>
        <v>0.17671418018687593</v>
      </c>
      <c r="S39" s="27">
        <f t="shared" si="18"/>
        <v>0.18575521302785103</v>
      </c>
      <c r="T39" s="27">
        <f t="shared" si="18"/>
        <v>0.19525880226778156</v>
      </c>
      <c r="U39" s="27">
        <f t="shared" si="18"/>
        <v>0.20524861316991516</v>
      </c>
      <c r="V39" s="27">
        <f t="shared" si="18"/>
        <v>0.21574952175728201</v>
      </c>
      <c r="W39" s="27">
        <f t="shared" si="18"/>
        <v>0.226787676757461</v>
      </c>
      <c r="X39" s="27">
        <f t="shared" si="18"/>
        <v>0.23839056471656131</v>
      </c>
      <c r="Y39" s="27">
        <f t="shared" si="18"/>
        <v>0.2505870784445588</v>
      </c>
      <c r="Z39" s="27">
        <f t="shared" si="18"/>
        <v>0.26340758896242117</v>
      </c>
      <c r="AA39" s="27">
        <f t="shared" si="18"/>
        <v>0.27688402113019034</v>
      </c>
      <c r="AB39" s="27">
        <f t="shared" si="18"/>
        <v>0.29104993314433708</v>
      </c>
      <c r="AC39" s="27">
        <f t="shared" si="18"/>
        <v>0.3059406001023528</v>
      </c>
      <c r="AD39" s="27">
        <f t="shared" si="18"/>
        <v>0.32159310184266554</v>
      </c>
      <c r="AE39" s="27">
        <f t="shared" si="18"/>
        <v>0.3380464152786099</v>
      </c>
      <c r="AF39" s="27">
        <f t="shared" si="18"/>
        <v>0.35534151145638027</v>
      </c>
      <c r="AG39" s="27">
        <f t="shared" si="18"/>
        <v>0</v>
      </c>
      <c r="AH39" s="27">
        <f t="shared" si="18"/>
        <v>0</v>
      </c>
      <c r="AI39" s="27">
        <f t="shared" ref="AI39:BN39" si="19">AI37/$F$9</f>
        <v>0</v>
      </c>
      <c r="AJ39" s="27">
        <f t="shared" si="19"/>
        <v>0</v>
      </c>
      <c r="AK39" s="27">
        <f t="shared" si="19"/>
        <v>0</v>
      </c>
      <c r="AL39" s="27">
        <f t="shared" si="19"/>
        <v>0</v>
      </c>
      <c r="AM39" s="27">
        <f t="shared" si="19"/>
        <v>0</v>
      </c>
      <c r="AN39" s="27">
        <f t="shared" si="19"/>
        <v>0</v>
      </c>
      <c r="AO39" s="27">
        <f t="shared" si="19"/>
        <v>0</v>
      </c>
      <c r="AP39" s="27">
        <f t="shared" si="19"/>
        <v>0</v>
      </c>
      <c r="AQ39" s="27">
        <f t="shared" si="19"/>
        <v>0</v>
      </c>
      <c r="AR39" s="27">
        <f t="shared" si="19"/>
        <v>0</v>
      </c>
      <c r="AS39" s="27">
        <f t="shared" si="19"/>
        <v>0</v>
      </c>
      <c r="AT39" s="27">
        <f t="shared" si="19"/>
        <v>0</v>
      </c>
      <c r="AU39" s="27">
        <f t="shared" si="19"/>
        <v>0</v>
      </c>
      <c r="AV39" s="27">
        <f t="shared" si="19"/>
        <v>0</v>
      </c>
      <c r="AW39" s="27">
        <f t="shared" si="19"/>
        <v>0</v>
      </c>
      <c r="AX39" s="27">
        <f t="shared" si="19"/>
        <v>0</v>
      </c>
      <c r="AY39" s="27">
        <f t="shared" si="19"/>
        <v>0</v>
      </c>
      <c r="AZ39" s="27">
        <f t="shared" si="19"/>
        <v>0</v>
      </c>
      <c r="BA39" s="27">
        <f t="shared" si="19"/>
        <v>0</v>
      </c>
      <c r="BB39" s="27">
        <f t="shared" si="19"/>
        <v>0</v>
      </c>
      <c r="BC39" s="27">
        <f t="shared" si="19"/>
        <v>0</v>
      </c>
      <c r="BD39" s="27">
        <f t="shared" si="19"/>
        <v>0</v>
      </c>
      <c r="BE39" s="27">
        <f t="shared" si="19"/>
        <v>0</v>
      </c>
      <c r="BF39" s="27">
        <f t="shared" si="19"/>
        <v>0</v>
      </c>
      <c r="BG39" s="27">
        <f t="shared" si="19"/>
        <v>0</v>
      </c>
      <c r="BH39" s="27">
        <f t="shared" si="19"/>
        <v>0</v>
      </c>
      <c r="BI39" s="27">
        <f t="shared" si="19"/>
        <v>0</v>
      </c>
      <c r="BJ39" s="27">
        <f t="shared" si="19"/>
        <v>0</v>
      </c>
      <c r="BK39" s="27">
        <f t="shared" si="19"/>
        <v>0</v>
      </c>
      <c r="BL39" s="27">
        <f t="shared" si="19"/>
        <v>0</v>
      </c>
      <c r="BM39" s="27">
        <f t="shared" si="19"/>
        <v>0</v>
      </c>
      <c r="BN39" s="27">
        <f t="shared" si="19"/>
        <v>0</v>
      </c>
      <c r="BO39" s="27">
        <f t="shared" ref="BO39:BT39" si="20">BO37/$F$9</f>
        <v>0</v>
      </c>
      <c r="BP39" s="27">
        <f t="shared" si="20"/>
        <v>0</v>
      </c>
      <c r="BQ39" s="27">
        <f t="shared" si="20"/>
        <v>0</v>
      </c>
      <c r="BR39" s="27">
        <f t="shared" si="20"/>
        <v>0</v>
      </c>
      <c r="BS39" s="27">
        <f t="shared" si="20"/>
        <v>0</v>
      </c>
      <c r="BT39" s="27">
        <f t="shared" si="20"/>
        <v>0</v>
      </c>
    </row>
    <row r="40" spans="1:72" ht="15.75" customHeight="1" x14ac:dyDescent="0.2">
      <c r="A40" s="8"/>
      <c r="B40" s="29" t="s">
        <v>54</v>
      </c>
      <c r="C40" s="30">
        <f t="shared" ref="C40:BT40" si="21">C31+C39</f>
        <v>9.8054706415085152E-2</v>
      </c>
      <c r="D40" s="30">
        <f t="shared" si="21"/>
        <v>0.11751162253272894</v>
      </c>
      <c r="E40" s="30">
        <f t="shared" si="21"/>
        <v>0.13779455854036873</v>
      </c>
      <c r="F40" s="30">
        <f t="shared" si="21"/>
        <v>0.15893899786864349</v>
      </c>
      <c r="G40" s="30">
        <f t="shared" si="21"/>
        <v>0.18098196825526353</v>
      </c>
      <c r="H40" s="30">
        <f t="shared" si="21"/>
        <v>0.20396210991098598</v>
      </c>
      <c r="I40" s="30">
        <f t="shared" si="21"/>
        <v>0.22791974673934506</v>
      </c>
      <c r="J40" s="30">
        <f t="shared" si="21"/>
        <v>0.25289696074902146</v>
      </c>
      <c r="K40" s="30">
        <f t="shared" si="21"/>
        <v>0.27893766980414453</v>
      </c>
      <c r="L40" s="30">
        <f t="shared" si="21"/>
        <v>0.30608770886454417</v>
      </c>
      <c r="M40" s="30">
        <f t="shared" si="21"/>
        <v>0.33439491487497985</v>
      </c>
      <c r="N40" s="30">
        <f t="shared" si="21"/>
        <v>0.36390921546974792</v>
      </c>
      <c r="O40" s="30">
        <f t="shared" si="21"/>
        <v>0.39468272166674861</v>
      </c>
      <c r="P40" s="30">
        <f t="shared" si="21"/>
        <v>0.42676982473318348</v>
      </c>
      <c r="Q40" s="30">
        <f t="shared" si="21"/>
        <v>0.46022729741345925</v>
      </c>
      <c r="R40" s="30">
        <f t="shared" si="21"/>
        <v>0.49511439971875848</v>
      </c>
      <c r="S40" s="30">
        <f t="shared" si="21"/>
        <v>0.5314929894869389</v>
      </c>
      <c r="T40" s="30">
        <f t="shared" si="21"/>
        <v>0.56942763793116324</v>
      </c>
      <c r="U40" s="30">
        <f t="shared" si="21"/>
        <v>0.60898575040576208</v>
      </c>
      <c r="V40" s="30">
        <f t="shared" si="21"/>
        <v>0.65023769262849307</v>
      </c>
      <c r="W40" s="30">
        <f t="shared" si="21"/>
        <v>0.6932569226094506</v>
      </c>
      <c r="X40" s="30">
        <f t="shared" si="21"/>
        <v>0.73812012854856057</v>
      </c>
      <c r="Y40" s="30">
        <f t="shared" si="21"/>
        <v>0.78490737297576829</v>
      </c>
      <c r="Z40" s="30">
        <f t="shared" si="21"/>
        <v>0.83370224342080923</v>
      </c>
      <c r="AA40" s="30">
        <f t="shared" si="21"/>
        <v>0.88459200991284392</v>
      </c>
      <c r="AB40" s="30">
        <f t="shared" si="21"/>
        <v>0.93766778962422737</v>
      </c>
      <c r="AC40" s="30">
        <f t="shared" si="21"/>
        <v>0.99302471898736866</v>
      </c>
      <c r="AD40" s="30">
        <f t="shared" si="21"/>
        <v>1.0507621336290125</v>
      </c>
      <c r="AE40" s="30">
        <f t="shared" si="21"/>
        <v>1.1109837564823406</v>
      </c>
      <c r="AF40" s="30">
        <f t="shared" si="21"/>
        <v>1.1737978944541905</v>
      </c>
      <c r="AG40" s="30">
        <f t="shared" si="21"/>
        <v>1.2308348901119066</v>
      </c>
      <c r="AH40" s="30">
        <f t="shared" si="21"/>
        <v>1.280068285716383</v>
      </c>
      <c r="AI40" s="30">
        <f t="shared" si="21"/>
        <v>1.3312710171450384</v>
      </c>
      <c r="AJ40" s="30">
        <f t="shared" si="21"/>
        <v>1.38452185783084</v>
      </c>
      <c r="AK40" s="30">
        <f t="shared" si="21"/>
        <v>1.4399027321440736</v>
      </c>
      <c r="AL40" s="30">
        <f t="shared" si="21"/>
        <v>1.4974988414298367</v>
      </c>
      <c r="AM40" s="30">
        <f t="shared" si="21"/>
        <v>1.5573987950870296</v>
      </c>
      <c r="AN40" s="30">
        <f t="shared" si="21"/>
        <v>1.6196947468905114</v>
      </c>
      <c r="AO40" s="30">
        <f t="shared" si="21"/>
        <v>1.684482536766132</v>
      </c>
      <c r="AP40" s="30">
        <f t="shared" si="21"/>
        <v>1.7518618382367772</v>
      </c>
      <c r="AQ40" s="30">
        <f t="shared" si="21"/>
        <v>1.8219363117662484</v>
      </c>
      <c r="AR40" s="30">
        <f t="shared" si="21"/>
        <v>1.8948137642368983</v>
      </c>
      <c r="AS40" s="30">
        <f t="shared" si="21"/>
        <v>1.9706063148063742</v>
      </c>
      <c r="AT40" s="30">
        <f t="shared" si="21"/>
        <v>2.0494305673986291</v>
      </c>
      <c r="AU40" s="30">
        <f t="shared" si="21"/>
        <v>2.1314077900945749</v>
      </c>
      <c r="AV40" s="30">
        <f t="shared" si="21"/>
        <v>2.2166641016983575</v>
      </c>
      <c r="AW40" s="30">
        <f t="shared" si="21"/>
        <v>2.3053306657662924</v>
      </c>
      <c r="AX40" s="30">
        <f t="shared" si="21"/>
        <v>2.3975438923969441</v>
      </c>
      <c r="AY40" s="30">
        <f t="shared" si="21"/>
        <v>2.4934456480928215</v>
      </c>
      <c r="AZ40" s="30">
        <f t="shared" si="21"/>
        <v>2.5931834740165352</v>
      </c>
      <c r="BA40" s="30">
        <f t="shared" si="21"/>
        <v>2.696910812977197</v>
      </c>
      <c r="BB40" s="30">
        <f t="shared" si="21"/>
        <v>2.8047872454962843</v>
      </c>
      <c r="BC40" s="30">
        <f t="shared" si="21"/>
        <v>2.9169787353161358</v>
      </c>
      <c r="BD40" s="30">
        <f t="shared" si="21"/>
        <v>3.0336578847287812</v>
      </c>
      <c r="BE40" s="30">
        <f t="shared" si="21"/>
        <v>3.1550042001179324</v>
      </c>
      <c r="BF40" s="30">
        <f t="shared" si="21"/>
        <v>3.2812043681226495</v>
      </c>
      <c r="BG40" s="30">
        <f t="shared" si="21"/>
        <v>3.4124525428475563</v>
      </c>
      <c r="BH40" s="30">
        <f t="shared" si="21"/>
        <v>3.5489506445614589</v>
      </c>
      <c r="BI40" s="30">
        <f t="shared" si="21"/>
        <v>3.6909086703439167</v>
      </c>
      <c r="BJ40" s="30">
        <f t="shared" si="21"/>
        <v>3.8385450171576729</v>
      </c>
      <c r="BK40" s="30">
        <f t="shared" si="21"/>
        <v>3.9920868178439801</v>
      </c>
      <c r="BL40" s="30">
        <f t="shared" si="21"/>
        <v>4.1517702905577396</v>
      </c>
      <c r="BM40" s="30">
        <f t="shared" si="21"/>
        <v>4.3178411021800498</v>
      </c>
      <c r="BN40" s="30">
        <f t="shared" si="21"/>
        <v>4.4905547462672502</v>
      </c>
      <c r="BO40" s="30">
        <f t="shared" si="21"/>
        <v>4.6701769361179402</v>
      </c>
      <c r="BP40" s="30">
        <f t="shared" si="21"/>
        <v>4.8569840135626592</v>
      </c>
      <c r="BQ40" s="30">
        <f t="shared" si="21"/>
        <v>5.051263374105166</v>
      </c>
      <c r="BR40" s="30">
        <f t="shared" si="21"/>
        <v>5.253313909069373</v>
      </c>
      <c r="BS40" s="30">
        <f t="shared" si="21"/>
        <v>5.4634464654321482</v>
      </c>
      <c r="BT40" s="30">
        <f t="shared" si="21"/>
        <v>5.6819843240494343</v>
      </c>
    </row>
    <row r="41" spans="1:72" ht="15.75" customHeight="1" x14ac:dyDescent="0.2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</row>
    <row r="42" spans="1:72" ht="15.75" customHeight="1" x14ac:dyDescent="0.2"/>
    <row r="43" spans="1:72" ht="15.75" customHeight="1" x14ac:dyDescent="0.2"/>
    <row r="44" spans="1:72" ht="15.75" customHeight="1" x14ac:dyDescent="0.2">
      <c r="B44" s="21" t="s">
        <v>32</v>
      </c>
      <c r="C44" s="99"/>
    </row>
    <row r="45" spans="1:72" ht="15.75" customHeight="1" x14ac:dyDescent="0.2">
      <c r="B45" s="31" t="s">
        <v>55</v>
      </c>
      <c r="C45" s="32">
        <f>F5</f>
        <v>350000</v>
      </c>
      <c r="D45" s="32">
        <f t="shared" ref="D45:AF45" si="22">C45+C46</f>
        <v>367500</v>
      </c>
      <c r="E45" s="32">
        <f t="shared" si="22"/>
        <v>385875</v>
      </c>
      <c r="F45" s="32">
        <f>E45+E46</f>
        <v>405168.75</v>
      </c>
      <c r="G45" s="32">
        <f>F45+F46</f>
        <v>425427.1875</v>
      </c>
      <c r="H45" s="32">
        <f>G45+G46</f>
        <v>446698.546875</v>
      </c>
      <c r="I45" s="32">
        <f>H45+H46</f>
        <v>469033.47421875002</v>
      </c>
      <c r="J45" s="32">
        <f t="shared" si="22"/>
        <v>492485.14792968752</v>
      </c>
      <c r="K45" s="32">
        <f>J45+J46</f>
        <v>517109.40532617189</v>
      </c>
      <c r="L45" s="32">
        <f t="shared" si="22"/>
        <v>542964.87559248053</v>
      </c>
      <c r="M45" s="32">
        <f t="shared" si="22"/>
        <v>570113.11937210453</v>
      </c>
      <c r="N45" s="32">
        <f t="shared" si="22"/>
        <v>598618.77534070972</v>
      </c>
      <c r="O45" s="32">
        <f t="shared" si="22"/>
        <v>628549.71410774521</v>
      </c>
      <c r="P45" s="32">
        <f t="shared" si="22"/>
        <v>659977.19981313252</v>
      </c>
      <c r="Q45" s="32">
        <f t="shared" si="22"/>
        <v>692976.05980378913</v>
      </c>
      <c r="R45" s="32">
        <f t="shared" si="22"/>
        <v>727624.86279397854</v>
      </c>
      <c r="S45" s="32">
        <f t="shared" si="22"/>
        <v>764006.10593367741</v>
      </c>
      <c r="T45" s="32">
        <f t="shared" si="22"/>
        <v>802206.41123036132</v>
      </c>
      <c r="U45" s="32">
        <f t="shared" si="22"/>
        <v>842316.7317918794</v>
      </c>
      <c r="V45" s="32">
        <f t="shared" si="22"/>
        <v>884432.56838147342</v>
      </c>
      <c r="W45" s="32">
        <f t="shared" si="22"/>
        <v>928654.19680054707</v>
      </c>
      <c r="X45" s="32">
        <f t="shared" si="22"/>
        <v>975086.90664057445</v>
      </c>
      <c r="Y45" s="32">
        <f t="shared" si="22"/>
        <v>1023841.2519726031</v>
      </c>
      <c r="Z45" s="32">
        <f t="shared" si="22"/>
        <v>1075033.3145712332</v>
      </c>
      <c r="AA45" s="32">
        <f t="shared" si="22"/>
        <v>1128784.9802997948</v>
      </c>
      <c r="AB45" s="32">
        <f t="shared" si="22"/>
        <v>1185224.2293147845</v>
      </c>
      <c r="AC45" s="32">
        <f t="shared" si="22"/>
        <v>1244485.4407805237</v>
      </c>
      <c r="AD45" s="32">
        <f t="shared" si="22"/>
        <v>1306709.71281955</v>
      </c>
      <c r="AE45" s="32">
        <f t="shared" si="22"/>
        <v>1372045.1984605275</v>
      </c>
      <c r="AF45" s="32">
        <f t="shared" si="22"/>
        <v>1440647.4583835539</v>
      </c>
    </row>
    <row r="46" spans="1:72" ht="15.75" customHeight="1" x14ac:dyDescent="0.2">
      <c r="B46" s="33" t="s">
        <v>56</v>
      </c>
      <c r="C46" s="32">
        <f>$F$5*$H$11</f>
        <v>17500</v>
      </c>
      <c r="D46" s="32">
        <f t="shared" ref="D46:AF46" si="23">D45*$H$11</f>
        <v>18375</v>
      </c>
      <c r="E46" s="32">
        <f t="shared" si="23"/>
        <v>19293.75</v>
      </c>
      <c r="F46" s="32">
        <f t="shared" si="23"/>
        <v>20258.4375</v>
      </c>
      <c r="G46" s="32">
        <f t="shared" si="23"/>
        <v>21271.359375</v>
      </c>
      <c r="H46" s="32">
        <f t="shared" si="23"/>
        <v>22334.927343750001</v>
      </c>
      <c r="I46" s="32">
        <f t="shared" si="23"/>
        <v>23451.673710937503</v>
      </c>
      <c r="J46" s="32">
        <f t="shared" si="23"/>
        <v>24624.257396484376</v>
      </c>
      <c r="K46" s="32">
        <f t="shared" si="23"/>
        <v>25855.470266308595</v>
      </c>
      <c r="L46" s="32">
        <f t="shared" si="23"/>
        <v>27148.243779624027</v>
      </c>
      <c r="M46" s="32">
        <f t="shared" si="23"/>
        <v>28505.655968605228</v>
      </c>
      <c r="N46" s="32">
        <f t="shared" si="23"/>
        <v>29930.938767035488</v>
      </c>
      <c r="O46" s="32">
        <f t="shared" si="23"/>
        <v>31427.485705387262</v>
      </c>
      <c r="P46" s="32">
        <f t="shared" si="23"/>
        <v>32998.859990656631</v>
      </c>
      <c r="Q46" s="32">
        <f t="shared" si="23"/>
        <v>34648.802990189455</v>
      </c>
      <c r="R46" s="32">
        <f t="shared" si="23"/>
        <v>36381.243139698927</v>
      </c>
      <c r="S46" s="32">
        <f t="shared" si="23"/>
        <v>38200.305296683873</v>
      </c>
      <c r="T46" s="32">
        <f t="shared" si="23"/>
        <v>40110.32056151807</v>
      </c>
      <c r="U46" s="32">
        <f t="shared" si="23"/>
        <v>42115.836589593971</v>
      </c>
      <c r="V46" s="32">
        <f t="shared" si="23"/>
        <v>44221.628419073677</v>
      </c>
      <c r="W46" s="32">
        <f t="shared" si="23"/>
        <v>46432.709840027353</v>
      </c>
      <c r="X46" s="32">
        <f t="shared" si="23"/>
        <v>48754.345332028723</v>
      </c>
      <c r="Y46" s="32">
        <f t="shared" si="23"/>
        <v>51192.06259863016</v>
      </c>
      <c r="Z46" s="32">
        <f t="shared" si="23"/>
        <v>53751.665728561667</v>
      </c>
      <c r="AA46" s="32">
        <f t="shared" si="23"/>
        <v>56439.249014989742</v>
      </c>
      <c r="AB46" s="32">
        <f t="shared" si="23"/>
        <v>59261.21146573923</v>
      </c>
      <c r="AC46" s="32">
        <f t="shared" si="23"/>
        <v>62224.272039026189</v>
      </c>
      <c r="AD46" s="32">
        <f t="shared" si="23"/>
        <v>65335.485640977502</v>
      </c>
      <c r="AE46" s="32">
        <f t="shared" si="23"/>
        <v>68602.259923026373</v>
      </c>
      <c r="AF46" s="32">
        <f t="shared" si="23"/>
        <v>72032.372919177695</v>
      </c>
      <c r="AG46" s="32">
        <f t="shared" ref="AG46:BT46" si="24">AF46*(1+$H$11)</f>
        <v>75633.991565136588</v>
      </c>
      <c r="AH46" s="32">
        <f t="shared" si="24"/>
        <v>79415.691143393415</v>
      </c>
      <c r="AI46" s="32">
        <f t="shared" si="24"/>
        <v>83386.475700563082</v>
      </c>
      <c r="AJ46" s="32">
        <f t="shared" si="24"/>
        <v>87555.79948559124</v>
      </c>
      <c r="AK46" s="32">
        <f t="shared" si="24"/>
        <v>91933.589459870811</v>
      </c>
      <c r="AL46" s="32">
        <f t="shared" si="24"/>
        <v>96530.268932864361</v>
      </c>
      <c r="AM46" s="32">
        <f t="shared" si="24"/>
        <v>101356.78237950758</v>
      </c>
      <c r="AN46" s="32">
        <f t="shared" si="24"/>
        <v>106424.62149848297</v>
      </c>
      <c r="AO46" s="32">
        <f t="shared" si="24"/>
        <v>111745.85257340713</v>
      </c>
      <c r="AP46" s="32">
        <f t="shared" si="24"/>
        <v>117333.14520207749</v>
      </c>
      <c r="AQ46" s="32">
        <f t="shared" si="24"/>
        <v>123199.80246218137</v>
      </c>
      <c r="AR46" s="32">
        <f t="shared" si="24"/>
        <v>129359.79258529044</v>
      </c>
      <c r="AS46" s="32">
        <f t="shared" si="24"/>
        <v>135827.78221455496</v>
      </c>
      <c r="AT46" s="32">
        <f t="shared" si="24"/>
        <v>142619.17132528272</v>
      </c>
      <c r="AU46" s="32">
        <f t="shared" si="24"/>
        <v>149750.12989154685</v>
      </c>
      <c r="AV46" s="32">
        <f t="shared" si="24"/>
        <v>157237.63638612421</v>
      </c>
      <c r="AW46" s="32">
        <f t="shared" si="24"/>
        <v>165099.51820543042</v>
      </c>
      <c r="AX46" s="32">
        <f t="shared" si="24"/>
        <v>173354.49411570193</v>
      </c>
      <c r="AY46" s="32">
        <f t="shared" si="24"/>
        <v>182022.21882148704</v>
      </c>
      <c r="AZ46" s="32">
        <f t="shared" si="24"/>
        <v>191123.32976256139</v>
      </c>
      <c r="BA46" s="32">
        <f t="shared" si="24"/>
        <v>200679.49625068947</v>
      </c>
      <c r="BB46" s="32">
        <f t="shared" si="24"/>
        <v>210713.47106322396</v>
      </c>
      <c r="BC46" s="32">
        <f t="shared" si="24"/>
        <v>221249.14461638517</v>
      </c>
      <c r="BD46" s="32">
        <f t="shared" si="24"/>
        <v>232311.60184720444</v>
      </c>
      <c r="BE46" s="32">
        <f t="shared" si="24"/>
        <v>243927.18193956467</v>
      </c>
      <c r="BF46" s="32">
        <f t="shared" si="24"/>
        <v>256123.54103654291</v>
      </c>
      <c r="BG46" s="32">
        <f t="shared" si="24"/>
        <v>268929.71808837005</v>
      </c>
      <c r="BH46" s="32">
        <f t="shared" si="24"/>
        <v>282376.20399278856</v>
      </c>
      <c r="BI46" s="32">
        <f t="shared" si="24"/>
        <v>296495.01419242803</v>
      </c>
      <c r="BJ46" s="32">
        <f t="shared" si="24"/>
        <v>311319.76490204944</v>
      </c>
      <c r="BK46" s="32">
        <f t="shared" si="24"/>
        <v>326885.7531471519</v>
      </c>
      <c r="BL46" s="32">
        <f t="shared" si="24"/>
        <v>343230.04080450954</v>
      </c>
      <c r="BM46" s="32">
        <f t="shared" si="24"/>
        <v>360391.54284473503</v>
      </c>
      <c r="BN46" s="32">
        <f t="shared" si="24"/>
        <v>378411.11998697178</v>
      </c>
      <c r="BO46" s="32">
        <f t="shared" si="24"/>
        <v>397331.67598632036</v>
      </c>
      <c r="BP46" s="32">
        <f t="shared" si="24"/>
        <v>417198.25978563639</v>
      </c>
      <c r="BQ46" s="32">
        <f t="shared" si="24"/>
        <v>438058.1727749182</v>
      </c>
      <c r="BR46" s="32">
        <f t="shared" si="24"/>
        <v>459961.08141366416</v>
      </c>
      <c r="BS46" s="32">
        <f t="shared" si="24"/>
        <v>482959.13548434741</v>
      </c>
      <c r="BT46" s="32">
        <f t="shared" si="24"/>
        <v>507107.09225856478</v>
      </c>
    </row>
    <row r="47" spans="1:72" ht="15.75" customHeight="1" x14ac:dyDescent="0.2">
      <c r="B47" s="33" t="s">
        <v>56</v>
      </c>
      <c r="C47" s="32">
        <f>C46</f>
        <v>17500</v>
      </c>
      <c r="D47" s="32">
        <f t="shared" ref="D47:BO47" si="25">D46+C47</f>
        <v>35875</v>
      </c>
      <c r="E47" s="32">
        <f t="shared" si="25"/>
        <v>55168.75</v>
      </c>
      <c r="F47" s="32">
        <f>F46+E47</f>
        <v>75427.1875</v>
      </c>
      <c r="G47" s="32">
        <f>G46+F47</f>
        <v>96698.546875</v>
      </c>
      <c r="H47" s="32">
        <f>H46+G47</f>
        <v>119033.47421874999</v>
      </c>
      <c r="I47" s="32">
        <f>I46+H47</f>
        <v>142485.14792968749</v>
      </c>
      <c r="J47" s="32">
        <f t="shared" si="25"/>
        <v>167109.40532617187</v>
      </c>
      <c r="K47" s="32">
        <f>K46+J47</f>
        <v>192964.87559248047</v>
      </c>
      <c r="L47" s="32">
        <f t="shared" si="25"/>
        <v>220113.1193721045</v>
      </c>
      <c r="M47" s="32">
        <f t="shared" si="25"/>
        <v>248618.77534070972</v>
      </c>
      <c r="N47" s="32">
        <f t="shared" si="25"/>
        <v>278549.71410774521</v>
      </c>
      <c r="O47" s="32">
        <f t="shared" si="25"/>
        <v>309977.19981313247</v>
      </c>
      <c r="P47" s="32">
        <f t="shared" si="25"/>
        <v>342976.05980378907</v>
      </c>
      <c r="Q47" s="32">
        <f t="shared" si="25"/>
        <v>377624.86279397854</v>
      </c>
      <c r="R47" s="32">
        <f t="shared" si="25"/>
        <v>414006.10593367746</v>
      </c>
      <c r="S47" s="32">
        <f t="shared" si="25"/>
        <v>452206.41123036132</v>
      </c>
      <c r="T47" s="32">
        <f t="shared" si="25"/>
        <v>492316.7317918794</v>
      </c>
      <c r="U47" s="32">
        <f t="shared" si="25"/>
        <v>534432.56838147342</v>
      </c>
      <c r="V47" s="32">
        <f t="shared" si="25"/>
        <v>578654.19680054707</v>
      </c>
      <c r="W47" s="32">
        <f t="shared" si="25"/>
        <v>625086.90664057445</v>
      </c>
      <c r="X47" s="32">
        <f t="shared" si="25"/>
        <v>673841.25197260315</v>
      </c>
      <c r="Y47" s="32">
        <f t="shared" si="25"/>
        <v>725033.31457123335</v>
      </c>
      <c r="Z47" s="32">
        <f t="shared" si="25"/>
        <v>778784.98029979505</v>
      </c>
      <c r="AA47" s="32">
        <f t="shared" si="25"/>
        <v>835224.22931478475</v>
      </c>
      <c r="AB47" s="32">
        <f t="shared" si="25"/>
        <v>894485.44078052393</v>
      </c>
      <c r="AC47" s="32">
        <f t="shared" si="25"/>
        <v>956709.71281955007</v>
      </c>
      <c r="AD47" s="32">
        <f t="shared" si="25"/>
        <v>1022045.1984605276</v>
      </c>
      <c r="AE47" s="32">
        <f t="shared" si="25"/>
        <v>1090647.4583835539</v>
      </c>
      <c r="AF47" s="32">
        <f t="shared" si="25"/>
        <v>1162679.8313027315</v>
      </c>
      <c r="AG47" s="32">
        <f t="shared" si="25"/>
        <v>1238313.822867868</v>
      </c>
      <c r="AH47" s="32">
        <f t="shared" si="25"/>
        <v>1317729.5140112615</v>
      </c>
      <c r="AI47" s="32">
        <f t="shared" si="25"/>
        <v>1401115.9897118246</v>
      </c>
      <c r="AJ47" s="32">
        <f t="shared" si="25"/>
        <v>1488671.7891974158</v>
      </c>
      <c r="AK47" s="32">
        <f t="shared" si="25"/>
        <v>1580605.3786572865</v>
      </c>
      <c r="AL47" s="32">
        <f t="shared" si="25"/>
        <v>1677135.6475901508</v>
      </c>
      <c r="AM47" s="32">
        <f t="shared" si="25"/>
        <v>1778492.4299696584</v>
      </c>
      <c r="AN47" s="32">
        <f t="shared" si="25"/>
        <v>1884917.0514681414</v>
      </c>
      <c r="AO47" s="32">
        <f t="shared" si="25"/>
        <v>1996662.9040415485</v>
      </c>
      <c r="AP47" s="32">
        <f t="shared" si="25"/>
        <v>2113996.0492436262</v>
      </c>
      <c r="AQ47" s="32">
        <f t="shared" si="25"/>
        <v>2237195.8517058077</v>
      </c>
      <c r="AR47" s="32">
        <f t="shared" si="25"/>
        <v>2366555.6442910982</v>
      </c>
      <c r="AS47" s="32">
        <f t="shared" si="25"/>
        <v>2502383.4265056532</v>
      </c>
      <c r="AT47" s="32">
        <f t="shared" si="25"/>
        <v>2645002.5978309358</v>
      </c>
      <c r="AU47" s="32">
        <f t="shared" si="25"/>
        <v>2794752.7277224828</v>
      </c>
      <c r="AV47" s="32">
        <f t="shared" si="25"/>
        <v>2951990.3641086072</v>
      </c>
      <c r="AW47" s="32">
        <f t="shared" si="25"/>
        <v>3117089.8823140375</v>
      </c>
      <c r="AX47" s="32">
        <f t="shared" si="25"/>
        <v>3290444.3764297394</v>
      </c>
      <c r="AY47" s="32">
        <f t="shared" si="25"/>
        <v>3472466.5952512263</v>
      </c>
      <c r="AZ47" s="32">
        <f t="shared" si="25"/>
        <v>3663589.9250137876</v>
      </c>
      <c r="BA47" s="32">
        <f t="shared" si="25"/>
        <v>3864269.4212644771</v>
      </c>
      <c r="BB47" s="32">
        <f t="shared" si="25"/>
        <v>4074982.8923277012</v>
      </c>
      <c r="BC47" s="32">
        <f t="shared" si="25"/>
        <v>4296232.0369440867</v>
      </c>
      <c r="BD47" s="32">
        <f t="shared" si="25"/>
        <v>4528543.638791291</v>
      </c>
      <c r="BE47" s="32">
        <f t="shared" si="25"/>
        <v>4772470.8207308557</v>
      </c>
      <c r="BF47" s="32">
        <f t="shared" si="25"/>
        <v>5028594.3617673982</v>
      </c>
      <c r="BG47" s="32">
        <f t="shared" si="25"/>
        <v>5297524.079855768</v>
      </c>
      <c r="BH47" s="32">
        <f t="shared" si="25"/>
        <v>5579900.2838485567</v>
      </c>
      <c r="BI47" s="32">
        <f t="shared" si="25"/>
        <v>5876395.2980409851</v>
      </c>
      <c r="BJ47" s="32">
        <f t="shared" si="25"/>
        <v>6187715.0629430348</v>
      </c>
      <c r="BK47" s="32">
        <f t="shared" si="25"/>
        <v>6514600.8160901871</v>
      </c>
      <c r="BL47" s="32">
        <f t="shared" si="25"/>
        <v>6857830.8568946961</v>
      </c>
      <c r="BM47" s="32">
        <f t="shared" si="25"/>
        <v>7218222.3997394312</v>
      </c>
      <c r="BN47" s="32">
        <f t="shared" si="25"/>
        <v>7596633.5197264031</v>
      </c>
      <c r="BO47" s="32">
        <f t="shared" si="25"/>
        <v>7993965.1957127238</v>
      </c>
      <c r="BP47" s="32">
        <f t="shared" ref="BP47:BT47" si="26">BP46+BO47</f>
        <v>8411163.4554983601</v>
      </c>
      <c r="BQ47" s="32">
        <f t="shared" si="26"/>
        <v>8849221.6282732785</v>
      </c>
      <c r="BR47" s="32">
        <f t="shared" si="26"/>
        <v>9309182.7096869424</v>
      </c>
      <c r="BS47" s="32">
        <f t="shared" si="26"/>
        <v>9792141.8451712895</v>
      </c>
      <c r="BT47" s="32">
        <f t="shared" si="26"/>
        <v>10299248.937429855</v>
      </c>
    </row>
    <row r="48" spans="1:72" ht="15.75" customHeight="1" x14ac:dyDescent="0.2">
      <c r="A48" s="8"/>
      <c r="B48" s="26" t="s">
        <v>57</v>
      </c>
      <c r="C48" s="27">
        <f t="shared" ref="C48:AH48" si="27">C46/$F$9</f>
        <v>0.33333333333333331</v>
      </c>
      <c r="D48" s="27">
        <f t="shared" si="27"/>
        <v>0.35</v>
      </c>
      <c r="E48" s="27">
        <f t="shared" si="27"/>
        <v>0.36749999999999999</v>
      </c>
      <c r="F48" s="27">
        <f t="shared" si="27"/>
        <v>0.38587500000000002</v>
      </c>
      <c r="G48" s="27">
        <f t="shared" si="27"/>
        <v>0.40516875000000002</v>
      </c>
      <c r="H48" s="27">
        <f t="shared" si="27"/>
        <v>0.42542718750000003</v>
      </c>
      <c r="I48" s="27">
        <f t="shared" si="27"/>
        <v>0.44669854687500005</v>
      </c>
      <c r="J48" s="27">
        <f t="shared" si="27"/>
        <v>0.46903347421875002</v>
      </c>
      <c r="K48" s="27">
        <f t="shared" si="27"/>
        <v>0.49248514792968751</v>
      </c>
      <c r="L48" s="27">
        <f t="shared" si="27"/>
        <v>0.51710940532617189</v>
      </c>
      <c r="M48" s="27">
        <f t="shared" si="27"/>
        <v>0.54296487559248052</v>
      </c>
      <c r="N48" s="27">
        <f t="shared" si="27"/>
        <v>0.57011311937210452</v>
      </c>
      <c r="O48" s="27">
        <f t="shared" si="27"/>
        <v>0.59861877534070973</v>
      </c>
      <c r="P48" s="27">
        <f t="shared" si="27"/>
        <v>0.62854971410774529</v>
      </c>
      <c r="Q48" s="27">
        <f t="shared" si="27"/>
        <v>0.65997719981313252</v>
      </c>
      <c r="R48" s="27">
        <f t="shared" si="27"/>
        <v>0.69297605980378907</v>
      </c>
      <c r="S48" s="27">
        <f t="shared" si="27"/>
        <v>0.72762486279397853</v>
      </c>
      <c r="T48" s="27">
        <f t="shared" si="27"/>
        <v>0.76400610593367757</v>
      </c>
      <c r="U48" s="27">
        <f t="shared" si="27"/>
        <v>0.8022064112303614</v>
      </c>
      <c r="V48" s="27">
        <f t="shared" si="27"/>
        <v>0.8423167317918796</v>
      </c>
      <c r="W48" s="27">
        <f t="shared" si="27"/>
        <v>0.88443256838147344</v>
      </c>
      <c r="X48" s="27">
        <f t="shared" si="27"/>
        <v>0.92865419680054706</v>
      </c>
      <c r="Y48" s="27">
        <f t="shared" si="27"/>
        <v>0.97508690664057451</v>
      </c>
      <c r="Z48" s="27">
        <f t="shared" si="27"/>
        <v>1.0238412519726032</v>
      </c>
      <c r="AA48" s="27">
        <f t="shared" si="27"/>
        <v>1.0750333145712332</v>
      </c>
      <c r="AB48" s="27">
        <f t="shared" si="27"/>
        <v>1.1287849802997949</v>
      </c>
      <c r="AC48" s="27">
        <f t="shared" si="27"/>
        <v>1.1852242293147845</v>
      </c>
      <c r="AD48" s="27">
        <f t="shared" si="27"/>
        <v>1.2444854407805239</v>
      </c>
      <c r="AE48" s="27">
        <f t="shared" si="27"/>
        <v>1.30670971281955</v>
      </c>
      <c r="AF48" s="27">
        <f t="shared" si="27"/>
        <v>1.3720451984605275</v>
      </c>
      <c r="AG48" s="27">
        <f t="shared" si="27"/>
        <v>1.440647458383554</v>
      </c>
      <c r="AH48" s="27">
        <f t="shared" si="27"/>
        <v>1.5126798313027316</v>
      </c>
      <c r="AI48" s="27">
        <f t="shared" ref="AI48:BN48" si="28">AI46/$F$9</f>
        <v>1.5883138228678682</v>
      </c>
      <c r="AJ48" s="27">
        <f t="shared" si="28"/>
        <v>1.6677295140112618</v>
      </c>
      <c r="AK48" s="27">
        <f t="shared" si="28"/>
        <v>1.7511159897118249</v>
      </c>
      <c r="AL48" s="27">
        <f t="shared" si="28"/>
        <v>1.8386717891974165</v>
      </c>
      <c r="AM48" s="27">
        <f t="shared" si="28"/>
        <v>1.9306053786572872</v>
      </c>
      <c r="AN48" s="27">
        <f t="shared" si="28"/>
        <v>2.0271356475901516</v>
      </c>
      <c r="AO48" s="27">
        <f t="shared" si="28"/>
        <v>2.1284924299696595</v>
      </c>
      <c r="AP48" s="27">
        <f t="shared" si="28"/>
        <v>2.2349170514681425</v>
      </c>
      <c r="AQ48" s="27">
        <f t="shared" si="28"/>
        <v>2.3466629040415499</v>
      </c>
      <c r="AR48" s="27">
        <f t="shared" si="28"/>
        <v>2.4639960492436277</v>
      </c>
      <c r="AS48" s="27">
        <f t="shared" si="28"/>
        <v>2.5871958517058089</v>
      </c>
      <c r="AT48" s="27">
        <f t="shared" si="28"/>
        <v>2.7165556442910992</v>
      </c>
      <c r="AU48" s="27">
        <f t="shared" si="28"/>
        <v>2.8523834265056545</v>
      </c>
      <c r="AV48" s="27">
        <f t="shared" si="28"/>
        <v>2.9950025978309376</v>
      </c>
      <c r="AW48" s="27">
        <f t="shared" si="28"/>
        <v>3.144752727722484</v>
      </c>
      <c r="AX48" s="27">
        <f t="shared" si="28"/>
        <v>3.3019903641086081</v>
      </c>
      <c r="AY48" s="27">
        <f t="shared" si="28"/>
        <v>3.4670898823140388</v>
      </c>
      <c r="AZ48" s="27">
        <f t="shared" si="28"/>
        <v>3.6404443764297407</v>
      </c>
      <c r="BA48" s="27">
        <f t="shared" si="28"/>
        <v>3.8224665952512278</v>
      </c>
      <c r="BB48" s="27">
        <f t="shared" si="28"/>
        <v>4.0135899250137896</v>
      </c>
      <c r="BC48" s="27">
        <f t="shared" si="28"/>
        <v>4.2142694212644791</v>
      </c>
      <c r="BD48" s="27">
        <f t="shared" si="28"/>
        <v>4.4249828923277033</v>
      </c>
      <c r="BE48" s="27">
        <f t="shared" si="28"/>
        <v>4.646232036944089</v>
      </c>
      <c r="BF48" s="27">
        <f t="shared" si="28"/>
        <v>4.8785436387912933</v>
      </c>
      <c r="BG48" s="27">
        <f t="shared" si="28"/>
        <v>5.1224708207308582</v>
      </c>
      <c r="BH48" s="27">
        <f t="shared" si="28"/>
        <v>5.3785943617674015</v>
      </c>
      <c r="BI48" s="27">
        <f t="shared" si="28"/>
        <v>5.6475240798557724</v>
      </c>
      <c r="BJ48" s="27">
        <f t="shared" si="28"/>
        <v>5.9299002838485606</v>
      </c>
      <c r="BK48" s="27">
        <f t="shared" si="28"/>
        <v>6.2263952980409885</v>
      </c>
      <c r="BL48" s="27">
        <f t="shared" si="28"/>
        <v>6.5377150629430387</v>
      </c>
      <c r="BM48" s="27">
        <f t="shared" si="28"/>
        <v>6.8646008160901912</v>
      </c>
      <c r="BN48" s="27">
        <f t="shared" si="28"/>
        <v>7.2078308568947005</v>
      </c>
      <c r="BO48" s="27">
        <f t="shared" ref="BO48:BT48" si="29">BO46/$F$9</f>
        <v>7.5682223997394358</v>
      </c>
      <c r="BP48" s="27">
        <f t="shared" si="29"/>
        <v>7.9466335197264071</v>
      </c>
      <c r="BQ48" s="27">
        <f t="shared" si="29"/>
        <v>8.3439651957127285</v>
      </c>
      <c r="BR48" s="27">
        <f t="shared" si="29"/>
        <v>8.7611634554983642</v>
      </c>
      <c r="BS48" s="27">
        <f t="shared" si="29"/>
        <v>9.1992216282732837</v>
      </c>
      <c r="BT48" s="27">
        <f t="shared" si="29"/>
        <v>9.6591827096869487</v>
      </c>
    </row>
    <row r="49" spans="1:92" ht="15.75" customHeight="1" x14ac:dyDescent="0.2">
      <c r="A49" s="8"/>
      <c r="B49" s="29" t="s">
        <v>54</v>
      </c>
      <c r="C49" s="30">
        <f t="shared" ref="C49:BT49" si="30">C40+C48</f>
        <v>0.43138803974841844</v>
      </c>
      <c r="D49" s="30">
        <f t="shared" si="30"/>
        <v>0.46751162253272893</v>
      </c>
      <c r="E49" s="30">
        <f t="shared" si="30"/>
        <v>0.50529455854036875</v>
      </c>
      <c r="F49" s="30">
        <f t="shared" si="30"/>
        <v>0.54481399786864348</v>
      </c>
      <c r="G49" s="30">
        <f t="shared" si="30"/>
        <v>0.58615071825526355</v>
      </c>
      <c r="H49" s="30">
        <f t="shared" si="30"/>
        <v>0.62938929741098604</v>
      </c>
      <c r="I49" s="30">
        <f t="shared" si="30"/>
        <v>0.67461829361434511</v>
      </c>
      <c r="J49" s="30">
        <f t="shared" si="30"/>
        <v>0.72193043496777154</v>
      </c>
      <c r="K49" s="30">
        <f t="shared" si="30"/>
        <v>0.77142281773383203</v>
      </c>
      <c r="L49" s="30">
        <f t="shared" si="30"/>
        <v>0.82319711419071606</v>
      </c>
      <c r="M49" s="30">
        <f t="shared" si="30"/>
        <v>0.87735979046746038</v>
      </c>
      <c r="N49" s="30">
        <f t="shared" si="30"/>
        <v>0.93402233484185238</v>
      </c>
      <c r="O49" s="30">
        <f t="shared" si="30"/>
        <v>0.99330149700745829</v>
      </c>
      <c r="P49" s="30">
        <f t="shared" si="30"/>
        <v>1.0553195388409287</v>
      </c>
      <c r="Q49" s="30">
        <f t="shared" si="30"/>
        <v>1.1202044972265917</v>
      </c>
      <c r="R49" s="30">
        <f t="shared" si="30"/>
        <v>1.1880904595225474</v>
      </c>
      <c r="S49" s="30">
        <f t="shared" si="30"/>
        <v>1.2591178522809174</v>
      </c>
      <c r="T49" s="30">
        <f t="shared" si="30"/>
        <v>1.3334337438648407</v>
      </c>
      <c r="U49" s="30">
        <f t="shared" si="30"/>
        <v>1.4111921616361234</v>
      </c>
      <c r="V49" s="30">
        <f t="shared" si="30"/>
        <v>1.4925544244203728</v>
      </c>
      <c r="W49" s="30">
        <f t="shared" si="30"/>
        <v>1.577689490990924</v>
      </c>
      <c r="X49" s="30">
        <f t="shared" si="30"/>
        <v>1.6667743253491076</v>
      </c>
      <c r="Y49" s="30">
        <f t="shared" si="30"/>
        <v>1.7599942796163428</v>
      </c>
      <c r="Z49" s="30">
        <f t="shared" si="30"/>
        <v>1.8575434953934125</v>
      </c>
      <c r="AA49" s="30">
        <f t="shared" si="30"/>
        <v>1.9596253244840771</v>
      </c>
      <c r="AB49" s="30">
        <f t="shared" si="30"/>
        <v>2.0664527699240223</v>
      </c>
      <c r="AC49" s="30">
        <f t="shared" si="30"/>
        <v>2.1782489483021532</v>
      </c>
      <c r="AD49" s="30">
        <f t="shared" si="30"/>
        <v>2.2952475744095366</v>
      </c>
      <c r="AE49" s="30">
        <f t="shared" si="30"/>
        <v>2.4176934693018906</v>
      </c>
      <c r="AF49" s="30">
        <f t="shared" si="30"/>
        <v>2.5458430929147182</v>
      </c>
      <c r="AG49" s="30">
        <f t="shared" si="30"/>
        <v>2.6714823484954606</v>
      </c>
      <c r="AH49" s="30">
        <f t="shared" si="30"/>
        <v>2.7927481170191149</v>
      </c>
      <c r="AI49" s="30">
        <f t="shared" si="30"/>
        <v>2.9195848400129067</v>
      </c>
      <c r="AJ49" s="30">
        <f t="shared" si="30"/>
        <v>3.052251371842102</v>
      </c>
      <c r="AK49" s="30">
        <f t="shared" si="30"/>
        <v>3.1910187218558983</v>
      </c>
      <c r="AL49" s="30">
        <f t="shared" si="30"/>
        <v>3.3361706306272532</v>
      </c>
      <c r="AM49" s="30">
        <f t="shared" si="30"/>
        <v>3.4880041737443168</v>
      </c>
      <c r="AN49" s="30">
        <f t="shared" si="30"/>
        <v>3.6468303944806628</v>
      </c>
      <c r="AO49" s="30">
        <f t="shared" si="30"/>
        <v>3.8129749667357915</v>
      </c>
      <c r="AP49" s="30">
        <f t="shared" si="30"/>
        <v>3.9867788897049197</v>
      </c>
      <c r="AQ49" s="30">
        <f t="shared" si="30"/>
        <v>4.1685992158077987</v>
      </c>
      <c r="AR49" s="30">
        <f t="shared" si="30"/>
        <v>4.3588098134805264</v>
      </c>
      <c r="AS49" s="30">
        <f t="shared" si="30"/>
        <v>4.5578021665121833</v>
      </c>
      <c r="AT49" s="30">
        <f t="shared" si="30"/>
        <v>4.7659862116897287</v>
      </c>
      <c r="AU49" s="30">
        <f t="shared" si="30"/>
        <v>4.9837912166002294</v>
      </c>
      <c r="AV49" s="30">
        <f t="shared" si="30"/>
        <v>5.2116666995292951</v>
      </c>
      <c r="AW49" s="30">
        <f t="shared" si="30"/>
        <v>5.4500833934887769</v>
      </c>
      <c r="AX49" s="30">
        <f t="shared" si="30"/>
        <v>5.6995342565055527</v>
      </c>
      <c r="AY49" s="30">
        <f t="shared" si="30"/>
        <v>5.9605355304068599</v>
      </c>
      <c r="AZ49" s="30">
        <f t="shared" si="30"/>
        <v>6.2336278504462754</v>
      </c>
      <c r="BA49" s="30">
        <f t="shared" si="30"/>
        <v>6.5193774082284248</v>
      </c>
      <c r="BB49" s="30">
        <f t="shared" si="30"/>
        <v>6.8183771705100735</v>
      </c>
      <c r="BC49" s="30">
        <f t="shared" si="30"/>
        <v>7.1312481565806145</v>
      </c>
      <c r="BD49" s="30">
        <f t="shared" si="30"/>
        <v>7.458640777056484</v>
      </c>
      <c r="BE49" s="30">
        <f t="shared" si="30"/>
        <v>7.801236237062021</v>
      </c>
      <c r="BF49" s="30">
        <f t="shared" si="30"/>
        <v>8.1597480069139436</v>
      </c>
      <c r="BG49" s="30">
        <f t="shared" si="30"/>
        <v>8.5349233635784145</v>
      </c>
      <c r="BH49" s="30">
        <f t="shared" si="30"/>
        <v>8.9275450063288595</v>
      </c>
      <c r="BI49" s="30">
        <f t="shared" si="30"/>
        <v>9.33843275019969</v>
      </c>
      <c r="BJ49" s="30">
        <f t="shared" si="30"/>
        <v>9.7684453010062331</v>
      </c>
      <c r="BK49" s="30">
        <f t="shared" si="30"/>
        <v>10.218482115884969</v>
      </c>
      <c r="BL49" s="30">
        <f t="shared" si="30"/>
        <v>10.689485353500778</v>
      </c>
      <c r="BM49" s="30">
        <f t="shared" si="30"/>
        <v>11.182441918270241</v>
      </c>
      <c r="BN49" s="30">
        <f t="shared" si="30"/>
        <v>11.698385603161951</v>
      </c>
      <c r="BO49" s="30">
        <f t="shared" si="30"/>
        <v>12.238399335857377</v>
      </c>
      <c r="BP49" s="30">
        <f t="shared" si="30"/>
        <v>12.803617533289067</v>
      </c>
      <c r="BQ49" s="30">
        <f t="shared" si="30"/>
        <v>13.395228569817895</v>
      </c>
      <c r="BR49" s="30">
        <f t="shared" si="30"/>
        <v>14.014477364567737</v>
      </c>
      <c r="BS49" s="30">
        <f t="shared" si="30"/>
        <v>14.662668093705431</v>
      </c>
      <c r="BT49" s="30">
        <f t="shared" si="30"/>
        <v>15.341167033736383</v>
      </c>
    </row>
    <row r="50" spans="1:92" ht="15.75" customHeight="1" x14ac:dyDescent="0.2"/>
    <row r="51" spans="1:92" ht="15.75" customHeight="1" x14ac:dyDescent="0.2"/>
    <row r="52" spans="1:92" ht="15.75" customHeight="1" x14ac:dyDescent="0.2">
      <c r="B52" s="21" t="s">
        <v>58</v>
      </c>
      <c r="C52" s="9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</row>
    <row r="53" spans="1:92" ht="15.75" customHeight="1" x14ac:dyDescent="0.2">
      <c r="B53" s="3" t="s">
        <v>59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</row>
    <row r="54" spans="1:92" ht="15.75" customHeight="1" x14ac:dyDescent="0.2">
      <c r="B54" s="34" t="s">
        <v>60</v>
      </c>
      <c r="C54" s="25">
        <f t="shared" ref="C54:BT54" si="31">C18-C37</f>
        <v>14775.320038470032</v>
      </c>
      <c r="D54" s="25">
        <f t="shared" si="31"/>
        <v>14550.759627304215</v>
      </c>
      <c r="E54" s="25">
        <f t="shared" si="31"/>
        <v>14314.710279314022</v>
      </c>
      <c r="F54" s="25">
        <f t="shared" si="31"/>
        <v>14066.584198686935</v>
      </c>
      <c r="G54" s="25">
        <f t="shared" si="31"/>
        <v>13805.763516861014</v>
      </c>
      <c r="H54" s="25">
        <f t="shared" si="31"/>
        <v>13531.598753946077</v>
      </c>
      <c r="I54" s="25">
        <f t="shared" si="31"/>
        <v>13243.407201428141</v>
      </c>
      <c r="J54" s="25">
        <f t="shared" si="31"/>
        <v>12940.471222129883</v>
      </c>
      <c r="K54" s="25">
        <f t="shared" si="31"/>
        <v>12622.036463194061</v>
      </c>
      <c r="L54" s="25">
        <f t="shared" si="31"/>
        <v>12287.309977639554</v>
      </c>
      <c r="M54" s="25">
        <f t="shared" si="31"/>
        <v>11935.4582498128</v>
      </c>
      <c r="N54" s="25">
        <f t="shared" si="31"/>
        <v>11565.605119817454</v>
      </c>
      <c r="O54" s="25">
        <f t="shared" si="31"/>
        <v>11176.829601754085</v>
      </c>
      <c r="P54" s="25">
        <f t="shared" si="31"/>
        <v>10768.163590336597</v>
      </c>
      <c r="Q54" s="25">
        <f t="shared" si="31"/>
        <v>10338.589450175263</v>
      </c>
      <c r="R54" s="25">
        <f t="shared" si="31"/>
        <v>9887.0374817223346</v>
      </c>
      <c r="S54" s="25">
        <f t="shared" si="31"/>
        <v>9412.3832575711422</v>
      </c>
      <c r="T54" s="25">
        <f t="shared" si="31"/>
        <v>8913.4448224747903</v>
      </c>
      <c r="U54" s="25">
        <f t="shared" si="31"/>
        <v>8388.9797501127759</v>
      </c>
      <c r="V54" s="25">
        <f t="shared" si="31"/>
        <v>7837.6820492760162</v>
      </c>
      <c r="W54" s="25">
        <f t="shared" si="31"/>
        <v>7258.1789117666194</v>
      </c>
      <c r="X54" s="25">
        <f t="shared" si="31"/>
        <v>6649.0272939138522</v>
      </c>
      <c r="Y54" s="25">
        <f t="shared" si="31"/>
        <v>6008.7103231939836</v>
      </c>
      <c r="Z54" s="25">
        <f t="shared" si="31"/>
        <v>5335.6335210062098</v>
      </c>
      <c r="AA54" s="25">
        <f t="shared" si="31"/>
        <v>4628.1208321983286</v>
      </c>
      <c r="AB54" s="25">
        <f t="shared" si="31"/>
        <v>3884.4104514556238</v>
      </c>
      <c r="AC54" s="25">
        <f t="shared" si="31"/>
        <v>3102.6504361597981</v>
      </c>
      <c r="AD54" s="25">
        <f t="shared" si="31"/>
        <v>2280.8940947933806</v>
      </c>
      <c r="AE54" s="25">
        <f t="shared" si="31"/>
        <v>1417.0951394063013</v>
      </c>
      <c r="AF54" s="25">
        <f t="shared" si="31"/>
        <v>509.10259007335844</v>
      </c>
      <c r="AG54" s="25">
        <f t="shared" si="31"/>
        <v>0</v>
      </c>
      <c r="AH54" s="25">
        <f t="shared" si="31"/>
        <v>0</v>
      </c>
      <c r="AI54" s="25">
        <f t="shared" si="31"/>
        <v>0</v>
      </c>
      <c r="AJ54" s="25">
        <f t="shared" si="31"/>
        <v>0</v>
      </c>
      <c r="AK54" s="25">
        <f t="shared" si="31"/>
        <v>0</v>
      </c>
      <c r="AL54" s="25">
        <f t="shared" si="31"/>
        <v>0</v>
      </c>
      <c r="AM54" s="25">
        <f t="shared" si="31"/>
        <v>0</v>
      </c>
      <c r="AN54" s="25">
        <f t="shared" si="31"/>
        <v>0</v>
      </c>
      <c r="AO54" s="25">
        <f t="shared" si="31"/>
        <v>0</v>
      </c>
      <c r="AP54" s="25">
        <f t="shared" si="31"/>
        <v>0</v>
      </c>
      <c r="AQ54" s="25">
        <f t="shared" si="31"/>
        <v>0</v>
      </c>
      <c r="AR54" s="25">
        <f t="shared" si="31"/>
        <v>0</v>
      </c>
      <c r="AS54" s="25">
        <f t="shared" si="31"/>
        <v>0</v>
      </c>
      <c r="AT54" s="25">
        <f t="shared" si="31"/>
        <v>0</v>
      </c>
      <c r="AU54" s="25">
        <f t="shared" si="31"/>
        <v>0</v>
      </c>
      <c r="AV54" s="25">
        <f t="shared" si="31"/>
        <v>0</v>
      </c>
      <c r="AW54" s="25">
        <f t="shared" si="31"/>
        <v>0</v>
      </c>
      <c r="AX54" s="25">
        <f t="shared" si="31"/>
        <v>0</v>
      </c>
      <c r="AY54" s="25">
        <f t="shared" si="31"/>
        <v>0</v>
      </c>
      <c r="AZ54" s="25">
        <f t="shared" si="31"/>
        <v>0</v>
      </c>
      <c r="BA54" s="25">
        <f t="shared" si="31"/>
        <v>0</v>
      </c>
      <c r="BB54" s="25">
        <f t="shared" si="31"/>
        <v>0</v>
      </c>
      <c r="BC54" s="25">
        <f t="shared" si="31"/>
        <v>0</v>
      </c>
      <c r="BD54" s="25">
        <f t="shared" si="31"/>
        <v>0</v>
      </c>
      <c r="BE54" s="25">
        <f t="shared" si="31"/>
        <v>0</v>
      </c>
      <c r="BF54" s="25">
        <f t="shared" si="31"/>
        <v>0</v>
      </c>
      <c r="BG54" s="25">
        <f t="shared" si="31"/>
        <v>0</v>
      </c>
      <c r="BH54" s="25">
        <f t="shared" si="31"/>
        <v>0</v>
      </c>
      <c r="BI54" s="25">
        <f t="shared" si="31"/>
        <v>0</v>
      </c>
      <c r="BJ54" s="25">
        <f t="shared" si="31"/>
        <v>0</v>
      </c>
      <c r="BK54" s="25">
        <f t="shared" si="31"/>
        <v>0</v>
      </c>
      <c r="BL54" s="25">
        <f t="shared" si="31"/>
        <v>0</v>
      </c>
      <c r="BM54" s="25">
        <f t="shared" si="31"/>
        <v>0</v>
      </c>
      <c r="BN54" s="25">
        <f t="shared" si="31"/>
        <v>0</v>
      </c>
      <c r="BO54" s="25">
        <f t="shared" si="31"/>
        <v>0</v>
      </c>
      <c r="BP54" s="25">
        <f t="shared" si="31"/>
        <v>0</v>
      </c>
      <c r="BQ54" s="25">
        <f t="shared" si="31"/>
        <v>0</v>
      </c>
      <c r="BR54" s="25">
        <f t="shared" si="31"/>
        <v>0</v>
      </c>
      <c r="BS54" s="25">
        <f t="shared" si="31"/>
        <v>0</v>
      </c>
      <c r="BT54" s="25">
        <f t="shared" si="31"/>
        <v>0</v>
      </c>
    </row>
    <row r="55" spans="1:92" ht="15.75" customHeight="1" x14ac:dyDescent="0.2">
      <c r="A55" s="8"/>
      <c r="B55" s="34" t="s">
        <v>61</v>
      </c>
      <c r="C55" s="25">
        <f t="shared" ref="C55:BT55" si="32">C19</f>
        <v>1724.8078747379986</v>
      </c>
      <c r="D55" s="25">
        <f t="shared" si="32"/>
        <v>1793.8001897275187</v>
      </c>
      <c r="E55" s="25">
        <f t="shared" si="32"/>
        <v>1865.5521973166196</v>
      </c>
      <c r="F55" s="25">
        <f t="shared" si="32"/>
        <v>1940.1742852092846</v>
      </c>
      <c r="G55" s="25">
        <f t="shared" si="32"/>
        <v>2017.781256617656</v>
      </c>
      <c r="H55" s="25">
        <f t="shared" si="32"/>
        <v>2098.4925068823622</v>
      </c>
      <c r="I55" s="25">
        <f t="shared" si="32"/>
        <v>2182.4322071576566</v>
      </c>
      <c r="J55" s="25">
        <f t="shared" si="32"/>
        <v>2269.7294954439631</v>
      </c>
      <c r="K55" s="25">
        <f t="shared" si="32"/>
        <v>2360.5186752617215</v>
      </c>
      <c r="L55" s="25">
        <f t="shared" si="32"/>
        <v>2454.9394222721903</v>
      </c>
      <c r="M55" s="25">
        <f t="shared" si="32"/>
        <v>2553.1369991630781</v>
      </c>
      <c r="N55" s="25">
        <f t="shared" si="32"/>
        <v>2655.2624791296012</v>
      </c>
      <c r="O55" s="25">
        <f t="shared" si="32"/>
        <v>2761.4729782947852</v>
      </c>
      <c r="P55" s="25">
        <f t="shared" si="32"/>
        <v>2871.9318974265766</v>
      </c>
      <c r="Q55" s="25">
        <f t="shared" si="32"/>
        <v>2986.8091733236397</v>
      </c>
      <c r="R55" s="25">
        <f t="shared" si="32"/>
        <v>3106.2815402565852</v>
      </c>
      <c r="S55" s="25">
        <f t="shared" si="32"/>
        <v>3230.5328018668488</v>
      </c>
      <c r="T55" s="25">
        <f t="shared" si="32"/>
        <v>3359.754113941523</v>
      </c>
      <c r="U55" s="25">
        <f t="shared" si="32"/>
        <v>3494.1442784991841</v>
      </c>
      <c r="V55" s="25">
        <f t="shared" si="32"/>
        <v>3633.9100496391516</v>
      </c>
      <c r="W55" s="25">
        <f t="shared" si="32"/>
        <v>3779.2664516247178</v>
      </c>
      <c r="X55" s="25">
        <f t="shared" si="32"/>
        <v>3930.4371096897066</v>
      </c>
      <c r="Y55" s="25">
        <f t="shared" si="32"/>
        <v>4087.6545940772949</v>
      </c>
      <c r="Z55" s="25">
        <f t="shared" si="32"/>
        <v>4251.1607778403868</v>
      </c>
      <c r="AA55" s="25">
        <f t="shared" si="32"/>
        <v>4421.2072089540025</v>
      </c>
      <c r="AB55" s="25">
        <f t="shared" si="32"/>
        <v>4598.0554973121625</v>
      </c>
      <c r="AC55" s="25">
        <f t="shared" si="32"/>
        <v>4781.9777172046488</v>
      </c>
      <c r="AD55" s="25">
        <f t="shared" si="32"/>
        <v>4973.256825892835</v>
      </c>
      <c r="AE55" s="25">
        <f t="shared" si="32"/>
        <v>5172.1870989285489</v>
      </c>
      <c r="AF55" s="25">
        <f t="shared" si="32"/>
        <v>5379.0745828856907</v>
      </c>
      <c r="AG55" s="25">
        <f t="shared" si="32"/>
        <v>5594.2375662011182</v>
      </c>
      <c r="AH55" s="25">
        <f t="shared" si="32"/>
        <v>5818.0070688491633</v>
      </c>
      <c r="AI55" s="25">
        <f t="shared" si="32"/>
        <v>6050.72735160313</v>
      </c>
      <c r="AJ55" s="25">
        <f t="shared" si="32"/>
        <v>6292.7564456672553</v>
      </c>
      <c r="AK55" s="25">
        <f t="shared" si="32"/>
        <v>6544.4667034939457</v>
      </c>
      <c r="AL55" s="25">
        <f t="shared" si="32"/>
        <v>6806.2453716337041</v>
      </c>
      <c r="AM55" s="25">
        <f t="shared" si="32"/>
        <v>7078.4951864990526</v>
      </c>
      <c r="AN55" s="25">
        <f t="shared" si="32"/>
        <v>7361.6349939590145</v>
      </c>
      <c r="AO55" s="25">
        <f t="shared" si="32"/>
        <v>7656.1003937173755</v>
      </c>
      <c r="AP55" s="25">
        <f t="shared" si="32"/>
        <v>7962.3444094660708</v>
      </c>
      <c r="AQ55" s="25">
        <f t="shared" si="32"/>
        <v>8280.8381858447137</v>
      </c>
      <c r="AR55" s="25">
        <f t="shared" si="32"/>
        <v>8612.071713278503</v>
      </c>
      <c r="AS55" s="25">
        <f t="shared" si="32"/>
        <v>8956.5545818096434</v>
      </c>
      <c r="AT55" s="25">
        <f t="shared" si="32"/>
        <v>9314.8167650820287</v>
      </c>
      <c r="AU55" s="25">
        <f t="shared" si="32"/>
        <v>9687.4094356853111</v>
      </c>
      <c r="AV55" s="25">
        <f t="shared" si="32"/>
        <v>10074.905813112724</v>
      </c>
      <c r="AW55" s="25">
        <f t="shared" si="32"/>
        <v>10477.902045637233</v>
      </c>
      <c r="AX55" s="25">
        <f t="shared" si="32"/>
        <v>10897.018127462723</v>
      </c>
      <c r="AY55" s="25">
        <f t="shared" si="32"/>
        <v>11332.898852561233</v>
      </c>
      <c r="AZ55" s="25">
        <f t="shared" si="32"/>
        <v>11786.214806663684</v>
      </c>
      <c r="BA55" s="25">
        <f t="shared" si="32"/>
        <v>12257.663398930232</v>
      </c>
      <c r="BB55" s="25">
        <f t="shared" si="32"/>
        <v>12747.969934887442</v>
      </c>
      <c r="BC55" s="25">
        <f t="shared" si="32"/>
        <v>13257.88873228294</v>
      </c>
      <c r="BD55" s="25">
        <f t="shared" si="32"/>
        <v>13788.204281574257</v>
      </c>
      <c r="BE55" s="25">
        <f t="shared" si="32"/>
        <v>14339.732452837228</v>
      </c>
      <c r="BF55" s="25">
        <f t="shared" si="32"/>
        <v>14913.321750950718</v>
      </c>
      <c r="BG55" s="25">
        <f t="shared" si="32"/>
        <v>15509.854620988746</v>
      </c>
      <c r="BH55" s="25">
        <f t="shared" si="32"/>
        <v>16130.248805828296</v>
      </c>
      <c r="BI55" s="25">
        <f t="shared" si="32"/>
        <v>16775.458758061428</v>
      </c>
      <c r="BJ55" s="25">
        <f t="shared" si="32"/>
        <v>17446.477108383886</v>
      </c>
      <c r="BK55" s="25">
        <f t="shared" si="32"/>
        <v>18144.336192719242</v>
      </c>
      <c r="BL55" s="25">
        <f t="shared" si="32"/>
        <v>18870.109640428011</v>
      </c>
      <c r="BM55" s="25">
        <f t="shared" si="32"/>
        <v>19624.914026045131</v>
      </c>
      <c r="BN55" s="25">
        <f t="shared" si="32"/>
        <v>20409.910587086939</v>
      </c>
      <c r="BO55" s="25">
        <f t="shared" si="32"/>
        <v>21226.307010570417</v>
      </c>
      <c r="BP55" s="25">
        <f t="shared" si="32"/>
        <v>22075.359290993234</v>
      </c>
      <c r="BQ55" s="25">
        <f t="shared" si="32"/>
        <v>22958.373662632963</v>
      </c>
      <c r="BR55" s="25">
        <f t="shared" si="32"/>
        <v>23876.708609138281</v>
      </c>
      <c r="BS55" s="25">
        <f t="shared" si="32"/>
        <v>24831.776953503813</v>
      </c>
      <c r="BT55" s="25">
        <f t="shared" si="32"/>
        <v>25825.048031643968</v>
      </c>
    </row>
    <row r="56" spans="1:92" ht="15.75" customHeight="1" x14ac:dyDescent="0.2">
      <c r="B56" s="34" t="s">
        <v>20</v>
      </c>
      <c r="C56" s="25">
        <f t="shared" ref="C56:BT56" si="33">C27*12</f>
        <v>3432</v>
      </c>
      <c r="D56" s="25">
        <f t="shared" si="33"/>
        <v>3569.2799999999997</v>
      </c>
      <c r="E56" s="25">
        <f t="shared" si="33"/>
        <v>3712.0511999999999</v>
      </c>
      <c r="F56" s="25">
        <f t="shared" si="33"/>
        <v>3860.5332480000006</v>
      </c>
      <c r="G56" s="25">
        <f t="shared" si="33"/>
        <v>4014.9545779200007</v>
      </c>
      <c r="H56" s="25">
        <f t="shared" si="33"/>
        <v>4175.5527610368008</v>
      </c>
      <c r="I56" s="25">
        <f t="shared" si="33"/>
        <v>4342.5748714782731</v>
      </c>
      <c r="J56" s="25">
        <f t="shared" si="33"/>
        <v>4516.2778663374047</v>
      </c>
      <c r="K56" s="25">
        <f t="shared" si="33"/>
        <v>4696.9289809909005</v>
      </c>
      <c r="L56" s="25">
        <f t="shared" si="33"/>
        <v>4884.8061402305375</v>
      </c>
      <c r="M56" s="25">
        <f t="shared" si="33"/>
        <v>5080.1983858397589</v>
      </c>
      <c r="N56" s="25">
        <f t="shared" si="33"/>
        <v>5283.406321273349</v>
      </c>
      <c r="O56" s="25">
        <f t="shared" si="33"/>
        <v>5494.7425741242841</v>
      </c>
      <c r="P56" s="25">
        <f t="shared" si="33"/>
        <v>5714.5322770892553</v>
      </c>
      <c r="Q56" s="25">
        <f t="shared" si="33"/>
        <v>5943.1135681728265</v>
      </c>
      <c r="R56" s="25">
        <f t="shared" si="33"/>
        <v>6180.8381108997382</v>
      </c>
      <c r="S56" s="25">
        <f t="shared" si="33"/>
        <v>6428.0716353357293</v>
      </c>
      <c r="T56" s="25">
        <f t="shared" si="33"/>
        <v>6685.1945007491577</v>
      </c>
      <c r="U56" s="25">
        <f t="shared" si="33"/>
        <v>6952.6022807791232</v>
      </c>
      <c r="V56" s="25">
        <f t="shared" si="33"/>
        <v>7230.7063720102888</v>
      </c>
      <c r="W56" s="25">
        <f t="shared" si="33"/>
        <v>7519.9346268907002</v>
      </c>
      <c r="X56" s="25">
        <f t="shared" si="33"/>
        <v>7820.7320119663291</v>
      </c>
      <c r="Y56" s="25">
        <f t="shared" si="33"/>
        <v>8133.5612924449815</v>
      </c>
      <c r="Z56" s="25">
        <f t="shared" si="33"/>
        <v>8458.9037441427809</v>
      </c>
      <c r="AA56" s="25">
        <f t="shared" si="33"/>
        <v>8797.2598939084928</v>
      </c>
      <c r="AB56" s="25">
        <f t="shared" si="33"/>
        <v>9149.1502896648326</v>
      </c>
      <c r="AC56" s="25">
        <f t="shared" si="33"/>
        <v>9515.1163012514262</v>
      </c>
      <c r="AD56" s="25">
        <f t="shared" si="33"/>
        <v>9895.7209533014848</v>
      </c>
      <c r="AE56" s="25">
        <f t="shared" si="33"/>
        <v>10291.549791433545</v>
      </c>
      <c r="AF56" s="25">
        <f t="shared" si="33"/>
        <v>10703.211783090886</v>
      </c>
      <c r="AG56" s="25">
        <f t="shared" si="33"/>
        <v>11131.340254414523</v>
      </c>
      <c r="AH56" s="25">
        <f t="shared" si="33"/>
        <v>11576.593864591105</v>
      </c>
      <c r="AI56" s="25">
        <f t="shared" si="33"/>
        <v>12039.657619174748</v>
      </c>
      <c r="AJ56" s="25">
        <f t="shared" si="33"/>
        <v>12521.24392394174</v>
      </c>
      <c r="AK56" s="25">
        <f t="shared" si="33"/>
        <v>13022.093680899408</v>
      </c>
      <c r="AL56" s="25">
        <f t="shared" si="33"/>
        <v>13542.977428135386</v>
      </c>
      <c r="AM56" s="25">
        <f t="shared" si="33"/>
        <v>14084.696525260801</v>
      </c>
      <c r="AN56" s="25">
        <f t="shared" si="33"/>
        <v>14648.084386271235</v>
      </c>
      <c r="AO56" s="25">
        <f t="shared" si="33"/>
        <v>15234.007761722085</v>
      </c>
      <c r="AP56" s="25">
        <f t="shared" si="33"/>
        <v>15843.368072190968</v>
      </c>
      <c r="AQ56" s="25">
        <f t="shared" si="33"/>
        <v>16477.102795078608</v>
      </c>
      <c r="AR56" s="25">
        <f t="shared" si="33"/>
        <v>17136.18690688175</v>
      </c>
      <c r="AS56" s="25">
        <f t="shared" si="33"/>
        <v>17821.634383157023</v>
      </c>
      <c r="AT56" s="25">
        <f t="shared" si="33"/>
        <v>18534.499758483304</v>
      </c>
      <c r="AU56" s="25">
        <f t="shared" si="33"/>
        <v>19275.879748822641</v>
      </c>
      <c r="AV56" s="25">
        <f t="shared" si="33"/>
        <v>20046.914938775546</v>
      </c>
      <c r="AW56" s="25">
        <f t="shared" si="33"/>
        <v>20848.791536326567</v>
      </c>
      <c r="AX56" s="25">
        <f t="shared" si="33"/>
        <v>21682.74319777963</v>
      </c>
      <c r="AY56" s="25">
        <f t="shared" si="33"/>
        <v>22550.052925690816</v>
      </c>
      <c r="AZ56" s="25">
        <f t="shared" si="33"/>
        <v>23452.05504271845</v>
      </c>
      <c r="BA56" s="25">
        <f t="shared" si="33"/>
        <v>24390.137244427191</v>
      </c>
      <c r="BB56" s="25">
        <f t="shared" si="33"/>
        <v>25365.742734204279</v>
      </c>
      <c r="BC56" s="25">
        <f t="shared" si="33"/>
        <v>26380.372443572451</v>
      </c>
      <c r="BD56" s="25">
        <f t="shared" si="33"/>
        <v>27435.587341315346</v>
      </c>
      <c r="BE56" s="25">
        <f t="shared" si="33"/>
        <v>28533.010834967965</v>
      </c>
      <c r="BF56" s="25">
        <f t="shared" si="33"/>
        <v>29674.331268366681</v>
      </c>
      <c r="BG56" s="25">
        <f t="shared" si="33"/>
        <v>30861.304519101352</v>
      </c>
      <c r="BH56" s="25">
        <f t="shared" si="33"/>
        <v>32095.756699865404</v>
      </c>
      <c r="BI56" s="25">
        <f t="shared" si="33"/>
        <v>33379.586967860021</v>
      </c>
      <c r="BJ56" s="25">
        <f t="shared" si="33"/>
        <v>34714.770446574417</v>
      </c>
      <c r="BK56" s="25">
        <f t="shared" si="33"/>
        <v>36103.361264437401</v>
      </c>
      <c r="BL56" s="25">
        <f t="shared" si="33"/>
        <v>37547.495715014898</v>
      </c>
      <c r="BM56" s="25">
        <f t="shared" si="33"/>
        <v>39049.395543615494</v>
      </c>
      <c r="BN56" s="25">
        <f t="shared" si="33"/>
        <v>40611.371365360115</v>
      </c>
      <c r="BO56" s="25">
        <f t="shared" si="33"/>
        <v>42235.826219974522</v>
      </c>
      <c r="BP56" s="25">
        <f t="shared" si="33"/>
        <v>43925.259268773501</v>
      </c>
      <c r="BQ56" s="25">
        <f t="shared" si="33"/>
        <v>45682.269639524449</v>
      </c>
      <c r="BR56" s="25">
        <f t="shared" si="33"/>
        <v>47509.560425105425</v>
      </c>
      <c r="BS56" s="25">
        <f t="shared" si="33"/>
        <v>49409.942842109638</v>
      </c>
      <c r="BT56" s="25">
        <f t="shared" si="33"/>
        <v>51386.340555794028</v>
      </c>
    </row>
    <row r="57" spans="1:92" ht="15.75" customHeight="1" x14ac:dyDescent="0.2">
      <c r="B57" s="34" t="s">
        <v>62</v>
      </c>
      <c r="C57" s="25">
        <f t="shared" ref="C57:AH57" si="34">($F$7*(1-$L$5))/27.5</f>
        <v>8527.2727272727261</v>
      </c>
      <c r="D57" s="25">
        <f t="shared" si="34"/>
        <v>8527.2727272727261</v>
      </c>
      <c r="E57" s="25">
        <f t="shared" si="34"/>
        <v>8527.2727272727261</v>
      </c>
      <c r="F57" s="25">
        <f t="shared" si="34"/>
        <v>8527.2727272727261</v>
      </c>
      <c r="G57" s="25">
        <f t="shared" si="34"/>
        <v>8527.2727272727261</v>
      </c>
      <c r="H57" s="25">
        <f t="shared" si="34"/>
        <v>8527.2727272727261</v>
      </c>
      <c r="I57" s="25">
        <f t="shared" si="34"/>
        <v>8527.2727272727261</v>
      </c>
      <c r="J57" s="25">
        <f t="shared" si="34"/>
        <v>8527.2727272727261</v>
      </c>
      <c r="K57" s="25">
        <f t="shared" si="34"/>
        <v>8527.2727272727261</v>
      </c>
      <c r="L57" s="25">
        <f t="shared" si="34"/>
        <v>8527.2727272727261</v>
      </c>
      <c r="M57" s="25">
        <f t="shared" si="34"/>
        <v>8527.2727272727261</v>
      </c>
      <c r="N57" s="25">
        <f t="shared" si="34"/>
        <v>8527.2727272727261</v>
      </c>
      <c r="O57" s="25">
        <f t="shared" si="34"/>
        <v>8527.2727272727261</v>
      </c>
      <c r="P57" s="25">
        <f t="shared" si="34"/>
        <v>8527.2727272727261</v>
      </c>
      <c r="Q57" s="25">
        <f t="shared" si="34"/>
        <v>8527.2727272727261</v>
      </c>
      <c r="R57" s="25">
        <f t="shared" si="34"/>
        <v>8527.2727272727261</v>
      </c>
      <c r="S57" s="25">
        <f t="shared" si="34"/>
        <v>8527.2727272727261</v>
      </c>
      <c r="T57" s="25">
        <f t="shared" si="34"/>
        <v>8527.2727272727261</v>
      </c>
      <c r="U57" s="25">
        <f t="shared" si="34"/>
        <v>8527.2727272727261</v>
      </c>
      <c r="V57" s="25">
        <f t="shared" si="34"/>
        <v>8527.2727272727261</v>
      </c>
      <c r="W57" s="25">
        <f t="shared" si="34"/>
        <v>8527.2727272727261</v>
      </c>
      <c r="X57" s="25">
        <f t="shared" si="34"/>
        <v>8527.2727272727261</v>
      </c>
      <c r="Y57" s="25">
        <f t="shared" si="34"/>
        <v>8527.2727272727261</v>
      </c>
      <c r="Z57" s="25">
        <f t="shared" si="34"/>
        <v>8527.2727272727261</v>
      </c>
      <c r="AA57" s="25">
        <f t="shared" si="34"/>
        <v>8527.2727272727261</v>
      </c>
      <c r="AB57" s="25">
        <f t="shared" si="34"/>
        <v>8527.2727272727261</v>
      </c>
      <c r="AC57" s="25">
        <f t="shared" si="34"/>
        <v>8527.2727272727261</v>
      </c>
      <c r="AD57" s="25">
        <f t="shared" si="34"/>
        <v>8527.2727272727261</v>
      </c>
      <c r="AE57" s="25">
        <f t="shared" si="34"/>
        <v>8527.2727272727261</v>
      </c>
      <c r="AF57" s="25">
        <f t="shared" si="34"/>
        <v>8527.2727272727261</v>
      </c>
      <c r="AG57" s="25">
        <f t="shared" si="34"/>
        <v>8527.2727272727261</v>
      </c>
      <c r="AH57" s="25">
        <f t="shared" si="34"/>
        <v>8527.2727272727261</v>
      </c>
      <c r="AI57" s="25">
        <f t="shared" ref="AI57:BN57" si="35">($F$7*(1-$L$5))/27.5</f>
        <v>8527.2727272727261</v>
      </c>
      <c r="AJ57" s="25">
        <f t="shared" si="35"/>
        <v>8527.2727272727261</v>
      </c>
      <c r="AK57" s="25">
        <f t="shared" si="35"/>
        <v>8527.2727272727261</v>
      </c>
      <c r="AL57" s="25">
        <f t="shared" si="35"/>
        <v>8527.2727272727261</v>
      </c>
      <c r="AM57" s="25">
        <f t="shared" si="35"/>
        <v>8527.2727272727261</v>
      </c>
      <c r="AN57" s="25">
        <f t="shared" si="35"/>
        <v>8527.2727272727261</v>
      </c>
      <c r="AO57" s="25">
        <f t="shared" si="35"/>
        <v>8527.2727272727261</v>
      </c>
      <c r="AP57" s="25">
        <f t="shared" si="35"/>
        <v>8527.2727272727261</v>
      </c>
      <c r="AQ57" s="25">
        <f t="shared" si="35"/>
        <v>8527.2727272727261</v>
      </c>
      <c r="AR57" s="25">
        <f t="shared" si="35"/>
        <v>8527.2727272727261</v>
      </c>
      <c r="AS57" s="25">
        <f t="shared" si="35"/>
        <v>8527.2727272727261</v>
      </c>
      <c r="AT57" s="25">
        <f t="shared" si="35"/>
        <v>8527.2727272727261</v>
      </c>
      <c r="AU57" s="25">
        <f t="shared" si="35"/>
        <v>8527.2727272727261</v>
      </c>
      <c r="AV57" s="25">
        <f t="shared" si="35"/>
        <v>8527.2727272727261</v>
      </c>
      <c r="AW57" s="25">
        <f t="shared" si="35"/>
        <v>8527.2727272727261</v>
      </c>
      <c r="AX57" s="25">
        <f t="shared" si="35"/>
        <v>8527.2727272727261</v>
      </c>
      <c r="AY57" s="25">
        <f t="shared" si="35"/>
        <v>8527.2727272727261</v>
      </c>
      <c r="AZ57" s="25">
        <f t="shared" si="35"/>
        <v>8527.2727272727261</v>
      </c>
      <c r="BA57" s="25">
        <f t="shared" si="35"/>
        <v>8527.2727272727261</v>
      </c>
      <c r="BB57" s="25">
        <f t="shared" si="35"/>
        <v>8527.2727272727261</v>
      </c>
      <c r="BC57" s="25">
        <f t="shared" si="35"/>
        <v>8527.2727272727261</v>
      </c>
      <c r="BD57" s="25">
        <f t="shared" si="35"/>
        <v>8527.2727272727261</v>
      </c>
      <c r="BE57" s="25">
        <f t="shared" si="35"/>
        <v>8527.2727272727261</v>
      </c>
      <c r="BF57" s="25">
        <f t="shared" si="35"/>
        <v>8527.2727272727261</v>
      </c>
      <c r="BG57" s="25">
        <f t="shared" si="35"/>
        <v>8527.2727272727261</v>
      </c>
      <c r="BH57" s="25">
        <f t="shared" si="35"/>
        <v>8527.2727272727261</v>
      </c>
      <c r="BI57" s="25">
        <f t="shared" si="35"/>
        <v>8527.2727272727261</v>
      </c>
      <c r="BJ57" s="25">
        <f t="shared" si="35"/>
        <v>8527.2727272727261</v>
      </c>
      <c r="BK57" s="25">
        <f t="shared" si="35"/>
        <v>8527.2727272727261</v>
      </c>
      <c r="BL57" s="25">
        <f t="shared" si="35"/>
        <v>8527.2727272727261</v>
      </c>
      <c r="BM57" s="25">
        <f t="shared" si="35"/>
        <v>8527.2727272727261</v>
      </c>
      <c r="BN57" s="25">
        <f t="shared" si="35"/>
        <v>8527.2727272727261</v>
      </c>
      <c r="BO57" s="25">
        <f t="shared" ref="BO57:BT57" si="36">($F$7*(1-$L$5))/27.5</f>
        <v>8527.2727272727261</v>
      </c>
      <c r="BP57" s="25">
        <f t="shared" si="36"/>
        <v>8527.2727272727261</v>
      </c>
      <c r="BQ57" s="25">
        <f t="shared" si="36"/>
        <v>8527.2727272727261</v>
      </c>
      <c r="BR57" s="25">
        <f t="shared" si="36"/>
        <v>8527.2727272727261</v>
      </c>
      <c r="BS57" s="25">
        <f t="shared" si="36"/>
        <v>8527.2727272727261</v>
      </c>
      <c r="BT57" s="25">
        <f t="shared" si="36"/>
        <v>8527.2727272727261</v>
      </c>
    </row>
    <row r="58" spans="1:92" ht="15.75" customHeight="1" x14ac:dyDescent="0.2">
      <c r="B58" s="8" t="s">
        <v>63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</row>
    <row r="59" spans="1:92" ht="15.75" customHeight="1" x14ac:dyDescent="0.2">
      <c r="B59" s="3" t="s">
        <v>64</v>
      </c>
      <c r="C59" s="35">
        <f t="shared" ref="C59:BT59" si="37">SUM(C54:C58)</f>
        <v>28459.400640480759</v>
      </c>
      <c r="D59" s="35">
        <f t="shared" si="37"/>
        <v>28441.112544304458</v>
      </c>
      <c r="E59" s="35">
        <f t="shared" si="37"/>
        <v>28419.58640390337</v>
      </c>
      <c r="F59" s="35">
        <f t="shared" si="37"/>
        <v>28394.564459168949</v>
      </c>
      <c r="G59" s="35">
        <f t="shared" si="37"/>
        <v>28365.772078671398</v>
      </c>
      <c r="H59" s="35">
        <f t="shared" si="37"/>
        <v>28332.916749137963</v>
      </c>
      <c r="I59" s="35">
        <f t="shared" si="37"/>
        <v>28295.687007336797</v>
      </c>
      <c r="J59" s="35">
        <f t="shared" si="37"/>
        <v>28253.75131118398</v>
      </c>
      <c r="K59" s="35">
        <f t="shared" si="37"/>
        <v>28206.756846719407</v>
      </c>
      <c r="L59" s="35">
        <f t="shared" si="37"/>
        <v>28154.32826741501</v>
      </c>
      <c r="M59" s="35">
        <f t="shared" si="37"/>
        <v>28096.066362088364</v>
      </c>
      <c r="N59" s="35">
        <f t="shared" si="37"/>
        <v>28031.546647493131</v>
      </c>
      <c r="O59" s="35">
        <f t="shared" si="37"/>
        <v>27960.317881445881</v>
      </c>
      <c r="P59" s="35">
        <f t="shared" si="37"/>
        <v>27881.900492125154</v>
      </c>
      <c r="Q59" s="35">
        <f t="shared" si="37"/>
        <v>27795.784918944453</v>
      </c>
      <c r="R59" s="35">
        <f t="shared" si="37"/>
        <v>27701.429860151387</v>
      </c>
      <c r="S59" s="35">
        <f t="shared" si="37"/>
        <v>27598.260422046449</v>
      </c>
      <c r="T59" s="35">
        <f t="shared" si="37"/>
        <v>27485.666164438197</v>
      </c>
      <c r="U59" s="35">
        <f t="shared" si="37"/>
        <v>27362.999036663809</v>
      </c>
      <c r="V59" s="35">
        <f t="shared" si="37"/>
        <v>27229.57119819818</v>
      </c>
      <c r="W59" s="35">
        <f t="shared" si="37"/>
        <v>27084.65271755476</v>
      </c>
      <c r="X59" s="35">
        <f t="shared" si="37"/>
        <v>26927.469142842616</v>
      </c>
      <c r="Y59" s="35">
        <f t="shared" si="37"/>
        <v>26757.198936988985</v>
      </c>
      <c r="Z59" s="35">
        <f t="shared" si="37"/>
        <v>26572.970770262102</v>
      </c>
      <c r="AA59" s="35">
        <f t="shared" si="37"/>
        <v>26373.860662333551</v>
      </c>
      <c r="AB59" s="35">
        <f t="shared" si="37"/>
        <v>26158.888965705344</v>
      </c>
      <c r="AC59" s="35">
        <f t="shared" si="37"/>
        <v>25927.017181888601</v>
      </c>
      <c r="AD59" s="35">
        <f t="shared" si="37"/>
        <v>25677.144601260428</v>
      </c>
      <c r="AE59" s="35">
        <f t="shared" si="37"/>
        <v>25408.104757041125</v>
      </c>
      <c r="AF59" s="35">
        <f t="shared" si="37"/>
        <v>25118.661683322665</v>
      </c>
      <c r="AG59" s="35">
        <f t="shared" si="37"/>
        <v>25252.850547888367</v>
      </c>
      <c r="AH59" s="35">
        <f t="shared" si="37"/>
        <v>25921.873660712998</v>
      </c>
      <c r="AI59" s="35">
        <f t="shared" si="37"/>
        <v>26617.657698050607</v>
      </c>
      <c r="AJ59" s="35">
        <f t="shared" si="37"/>
        <v>27341.27309688172</v>
      </c>
      <c r="AK59" s="35">
        <f t="shared" si="37"/>
        <v>28093.833111666077</v>
      </c>
      <c r="AL59" s="35">
        <f t="shared" si="37"/>
        <v>28876.495527041814</v>
      </c>
      <c r="AM59" s="35">
        <f t="shared" si="37"/>
        <v>29690.464439032578</v>
      </c>
      <c r="AN59" s="35">
        <f t="shared" si="37"/>
        <v>30536.992107502978</v>
      </c>
      <c r="AO59" s="35">
        <f t="shared" si="37"/>
        <v>31417.38088271219</v>
      </c>
      <c r="AP59" s="35">
        <f t="shared" si="37"/>
        <v>32332.985208929764</v>
      </c>
      <c r="AQ59" s="35">
        <f t="shared" si="37"/>
        <v>33285.213708196046</v>
      </c>
      <c r="AR59" s="35">
        <f t="shared" si="37"/>
        <v>34275.531347432981</v>
      </c>
      <c r="AS59" s="35">
        <f t="shared" si="37"/>
        <v>35305.461692239391</v>
      </c>
      <c r="AT59" s="35">
        <f t="shared" si="37"/>
        <v>36376.589250838057</v>
      </c>
      <c r="AU59" s="35">
        <f t="shared" si="37"/>
        <v>37490.561911780678</v>
      </c>
      <c r="AV59" s="35">
        <f t="shared" si="37"/>
        <v>38649.093479160998</v>
      </c>
      <c r="AW59" s="35">
        <f t="shared" si="37"/>
        <v>39853.96630923653</v>
      </c>
      <c r="AX59" s="35">
        <f t="shared" si="37"/>
        <v>41107.034052515082</v>
      </c>
      <c r="AY59" s="35">
        <f t="shared" si="37"/>
        <v>42410.224505524777</v>
      </c>
      <c r="AZ59" s="35">
        <f t="shared" si="37"/>
        <v>43765.542576654865</v>
      </c>
      <c r="BA59" s="35">
        <f t="shared" si="37"/>
        <v>45175.073370630147</v>
      </c>
      <c r="BB59" s="35">
        <f t="shared" si="37"/>
        <v>46640.985396364449</v>
      </c>
      <c r="BC59" s="35">
        <f t="shared" si="37"/>
        <v>48165.533903128118</v>
      </c>
      <c r="BD59" s="35">
        <f t="shared" si="37"/>
        <v>49751.064350162334</v>
      </c>
      <c r="BE59" s="35">
        <f t="shared" si="37"/>
        <v>51400.016015077919</v>
      </c>
      <c r="BF59" s="35">
        <f t="shared" si="37"/>
        <v>53114.925746590125</v>
      </c>
      <c r="BG59" s="35">
        <f t="shared" si="37"/>
        <v>54898.431867362822</v>
      </c>
      <c r="BH59" s="35">
        <f t="shared" si="37"/>
        <v>56753.278232966426</v>
      </c>
      <c r="BI59" s="35">
        <f t="shared" si="37"/>
        <v>58682.318453194173</v>
      </c>
      <c r="BJ59" s="35">
        <f t="shared" si="37"/>
        <v>60688.520282231031</v>
      </c>
      <c r="BK59" s="35">
        <f t="shared" si="37"/>
        <v>62774.970184429367</v>
      </c>
      <c r="BL59" s="35">
        <f t="shared" si="37"/>
        <v>64944.878082715637</v>
      </c>
      <c r="BM59" s="35">
        <f t="shared" si="37"/>
        <v>67201.582296933353</v>
      </c>
      <c r="BN59" s="35">
        <f t="shared" si="37"/>
        <v>69548.554679719775</v>
      </c>
      <c r="BO59" s="35">
        <f t="shared" si="37"/>
        <v>71989.405957817668</v>
      </c>
      <c r="BP59" s="35">
        <f t="shared" si="37"/>
        <v>74527.891287039456</v>
      </c>
      <c r="BQ59" s="35">
        <f t="shared" si="37"/>
        <v>77167.916029430125</v>
      </c>
      <c r="BR59" s="35">
        <f t="shared" si="37"/>
        <v>79913.541761516433</v>
      </c>
      <c r="BS59" s="35">
        <f t="shared" si="37"/>
        <v>82768.992522886168</v>
      </c>
      <c r="BT59" s="35">
        <f t="shared" si="37"/>
        <v>85738.661314710713</v>
      </c>
    </row>
    <row r="60" spans="1:92" ht="15.75" customHeight="1" x14ac:dyDescent="0.2">
      <c r="A60" s="3"/>
      <c r="B60" s="36" t="s">
        <v>65</v>
      </c>
      <c r="C60" s="35">
        <f t="shared" ref="C60:AH60" si="38">C59*$L$4</f>
        <v>6261.068140905767</v>
      </c>
      <c r="D60" s="35">
        <f t="shared" si="38"/>
        <v>6257.0447597469811</v>
      </c>
      <c r="E60" s="35">
        <f t="shared" si="38"/>
        <v>6252.3090088587414</v>
      </c>
      <c r="F60" s="35">
        <f t="shared" si="38"/>
        <v>6246.804181017169</v>
      </c>
      <c r="G60" s="35">
        <f t="shared" si="38"/>
        <v>6240.4698573077076</v>
      </c>
      <c r="H60" s="35">
        <f t="shared" si="38"/>
        <v>6233.2416848103521</v>
      </c>
      <c r="I60" s="35">
        <f t="shared" si="38"/>
        <v>6225.0511416140953</v>
      </c>
      <c r="J60" s="35">
        <f t="shared" si="38"/>
        <v>6215.8252884604753</v>
      </c>
      <c r="K60" s="35">
        <f t="shared" si="38"/>
        <v>6205.4865062782692</v>
      </c>
      <c r="L60" s="35">
        <f t="shared" si="38"/>
        <v>6193.9522188313022</v>
      </c>
      <c r="M60" s="35">
        <f t="shared" si="38"/>
        <v>6181.13459965944</v>
      </c>
      <c r="N60" s="35">
        <f t="shared" si="38"/>
        <v>6166.9402624484892</v>
      </c>
      <c r="O60" s="35">
        <f t="shared" si="38"/>
        <v>6151.2699339180936</v>
      </c>
      <c r="P60" s="35">
        <f t="shared" si="38"/>
        <v>6134.0181082675344</v>
      </c>
      <c r="Q60" s="35">
        <f t="shared" si="38"/>
        <v>6115.0726821677799</v>
      </c>
      <c r="R60" s="35">
        <f t="shared" si="38"/>
        <v>6094.3145692333055</v>
      </c>
      <c r="S60" s="35">
        <f t="shared" si="38"/>
        <v>6071.6172928502192</v>
      </c>
      <c r="T60" s="35">
        <f t="shared" si="38"/>
        <v>6046.8465561764033</v>
      </c>
      <c r="U60" s="35">
        <f t="shared" si="38"/>
        <v>6019.8597880660382</v>
      </c>
      <c r="V60" s="35">
        <f t="shared" si="38"/>
        <v>5990.5056636035997</v>
      </c>
      <c r="W60" s="35">
        <f t="shared" si="38"/>
        <v>5958.6235978620471</v>
      </c>
      <c r="X60" s="35">
        <f t="shared" si="38"/>
        <v>5924.0432114253754</v>
      </c>
      <c r="Y60" s="35">
        <f t="shared" si="38"/>
        <v>5886.5837661375772</v>
      </c>
      <c r="Z60" s="35">
        <f t="shared" si="38"/>
        <v>5846.053569457662</v>
      </c>
      <c r="AA60" s="35">
        <f t="shared" si="38"/>
        <v>5802.2493457133814</v>
      </c>
      <c r="AB60" s="35">
        <f t="shared" si="38"/>
        <v>5754.9555724551756</v>
      </c>
      <c r="AC60" s="35">
        <f t="shared" si="38"/>
        <v>5703.9437800154919</v>
      </c>
      <c r="AD60" s="35">
        <f t="shared" si="38"/>
        <v>5648.9718122772947</v>
      </c>
      <c r="AE60" s="35">
        <f t="shared" si="38"/>
        <v>5589.7830465490479</v>
      </c>
      <c r="AF60" s="35">
        <f t="shared" si="38"/>
        <v>5526.1055703309867</v>
      </c>
      <c r="AG60" s="35">
        <f t="shared" si="38"/>
        <v>5555.6271205354406</v>
      </c>
      <c r="AH60" s="35">
        <f t="shared" si="38"/>
        <v>5702.8122053568595</v>
      </c>
      <c r="AI60" s="35">
        <f t="shared" ref="AI60:BN60" si="39">AI59*$L$4</f>
        <v>5855.8846935711335</v>
      </c>
      <c r="AJ60" s="35">
        <f t="shared" si="39"/>
        <v>6015.0800813139786</v>
      </c>
      <c r="AK60" s="35">
        <f t="shared" si="39"/>
        <v>6180.6432845665367</v>
      </c>
      <c r="AL60" s="35">
        <f t="shared" si="39"/>
        <v>6352.8290159491989</v>
      </c>
      <c r="AM60" s="35">
        <f t="shared" si="39"/>
        <v>6531.9021765871667</v>
      </c>
      <c r="AN60" s="35">
        <f t="shared" si="39"/>
        <v>6718.1382636506551</v>
      </c>
      <c r="AO60" s="35">
        <f t="shared" si="39"/>
        <v>6911.8237941966818</v>
      </c>
      <c r="AP60" s="35">
        <f t="shared" si="39"/>
        <v>7113.2567459645479</v>
      </c>
      <c r="AQ60" s="35">
        <f t="shared" si="39"/>
        <v>7322.7470158031301</v>
      </c>
      <c r="AR60" s="35">
        <f t="shared" si="39"/>
        <v>7540.6168964352555</v>
      </c>
      <c r="AS60" s="35">
        <f t="shared" si="39"/>
        <v>7767.2015722926662</v>
      </c>
      <c r="AT60" s="35">
        <f t="shared" si="39"/>
        <v>8002.8496351843723</v>
      </c>
      <c r="AU60" s="35">
        <f t="shared" si="39"/>
        <v>8247.9236205917496</v>
      </c>
      <c r="AV60" s="35">
        <f t="shared" si="39"/>
        <v>8502.8005654154204</v>
      </c>
      <c r="AW60" s="35">
        <f t="shared" si="39"/>
        <v>8767.8725880320362</v>
      </c>
      <c r="AX60" s="35">
        <f t="shared" si="39"/>
        <v>9043.5474915533177</v>
      </c>
      <c r="AY60" s="35">
        <f t="shared" si="39"/>
        <v>9330.2493912154514</v>
      </c>
      <c r="AZ60" s="35">
        <f t="shared" si="39"/>
        <v>9628.419366864071</v>
      </c>
      <c r="BA60" s="35">
        <f t="shared" si="39"/>
        <v>9938.5161415386319</v>
      </c>
      <c r="BB60" s="35">
        <f t="shared" si="39"/>
        <v>10261.016787200178</v>
      </c>
      <c r="BC60" s="35">
        <f t="shared" si="39"/>
        <v>10596.417458688185</v>
      </c>
      <c r="BD60" s="35">
        <f t="shared" si="39"/>
        <v>10945.234157035713</v>
      </c>
      <c r="BE60" s="35">
        <f t="shared" si="39"/>
        <v>11308.003523317142</v>
      </c>
      <c r="BF60" s="35">
        <f t="shared" si="39"/>
        <v>11685.283664249828</v>
      </c>
      <c r="BG60" s="35">
        <f t="shared" si="39"/>
        <v>12077.655010819821</v>
      </c>
      <c r="BH60" s="35">
        <f t="shared" si="39"/>
        <v>12485.721211252614</v>
      </c>
      <c r="BI60" s="35">
        <f t="shared" si="39"/>
        <v>12910.110059702718</v>
      </c>
      <c r="BJ60" s="35">
        <f t="shared" si="39"/>
        <v>13351.474462090828</v>
      </c>
      <c r="BK60" s="35">
        <f t="shared" si="39"/>
        <v>13810.493440574461</v>
      </c>
      <c r="BL60" s="35">
        <f t="shared" si="39"/>
        <v>14287.87317819744</v>
      </c>
      <c r="BM60" s="35">
        <f t="shared" si="39"/>
        <v>14784.348105325338</v>
      </c>
      <c r="BN60" s="35">
        <f t="shared" si="39"/>
        <v>15300.682029538351</v>
      </c>
      <c r="BO60" s="35">
        <f t="shared" ref="BO60:BT60" si="40">BO59*$L$4</f>
        <v>15837.669310719886</v>
      </c>
      <c r="BP60" s="35">
        <f t="shared" si="40"/>
        <v>16396.136083148682</v>
      </c>
      <c r="BQ60" s="35">
        <f t="shared" si="40"/>
        <v>16976.941526474628</v>
      </c>
      <c r="BR60" s="35">
        <f t="shared" si="40"/>
        <v>17580.979187533616</v>
      </c>
      <c r="BS60" s="35">
        <f t="shared" si="40"/>
        <v>18209.178355034957</v>
      </c>
      <c r="BT60" s="35">
        <f t="shared" si="40"/>
        <v>18862.505489236359</v>
      </c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</row>
    <row r="61" spans="1:92" ht="15.75" customHeight="1" x14ac:dyDescent="0.2">
      <c r="A61" s="8"/>
      <c r="B61" s="26" t="s">
        <v>66</v>
      </c>
      <c r="C61" s="27">
        <f t="shared" ref="C61:AH61" si="41">C60/$F$9</f>
        <v>0.11925844077915747</v>
      </c>
      <c r="D61" s="27">
        <f t="shared" si="41"/>
        <v>0.11918180494756155</v>
      </c>
      <c r="E61" s="27">
        <f t="shared" si="41"/>
        <v>0.11909160016873793</v>
      </c>
      <c r="F61" s="27">
        <f t="shared" si="41"/>
        <v>0.11898674630508893</v>
      </c>
      <c r="G61" s="27">
        <f t="shared" si="41"/>
        <v>0.11886609252014681</v>
      </c>
      <c r="H61" s="27">
        <f t="shared" si="41"/>
        <v>0.11872841304400671</v>
      </c>
      <c r="I61" s="27">
        <f t="shared" si="41"/>
        <v>0.11857240269741134</v>
      </c>
      <c r="J61" s="27">
        <f t="shared" si="41"/>
        <v>0.11839667216115191</v>
      </c>
      <c r="K61" s="27">
        <f t="shared" si="41"/>
        <v>0.11819974297672893</v>
      </c>
      <c r="L61" s="27">
        <f t="shared" si="41"/>
        <v>0.11798004226345338</v>
      </c>
      <c r="M61" s="27">
        <f t="shared" si="41"/>
        <v>0.11773589713637028</v>
      </c>
      <c r="N61" s="27">
        <f t="shared" si="41"/>
        <v>0.11746552880854265</v>
      </c>
      <c r="O61" s="27">
        <f t="shared" si="41"/>
        <v>0.11716704636034464</v>
      </c>
      <c r="P61" s="27">
        <f t="shared" si="41"/>
        <v>0.11683844015747685</v>
      </c>
      <c r="Q61" s="27">
        <f t="shared" si="41"/>
        <v>0.1164775748984339</v>
      </c>
      <c r="R61" s="27">
        <f t="shared" si="41"/>
        <v>0.11608218227111058</v>
      </c>
      <c r="S61" s="27">
        <f t="shared" si="41"/>
        <v>0.11564985319714703</v>
      </c>
      <c r="T61" s="27">
        <f t="shared" si="41"/>
        <v>0.11517802964145531</v>
      </c>
      <c r="U61" s="27">
        <f t="shared" si="41"/>
        <v>0.11466399596316264</v>
      </c>
      <c r="V61" s="27">
        <f t="shared" si="41"/>
        <v>0.11410486978292571</v>
      </c>
      <c r="W61" s="27">
        <f t="shared" si="41"/>
        <v>0.11349759234022946</v>
      </c>
      <c r="X61" s="27">
        <f t="shared" si="41"/>
        <v>0.11283891831286429</v>
      </c>
      <c r="Y61" s="27">
        <f t="shared" si="41"/>
        <v>0.11212540506928718</v>
      </c>
      <c r="Z61" s="27">
        <f t="shared" si="41"/>
        <v>0.11135340132300309</v>
      </c>
      <c r="AA61" s="27">
        <f t="shared" si="41"/>
        <v>0.11051903515644536</v>
      </c>
      <c r="AB61" s="27">
        <f t="shared" si="41"/>
        <v>0.10961820138009858</v>
      </c>
      <c r="AC61" s="27">
        <f t="shared" si="41"/>
        <v>0.10864654819077127</v>
      </c>
      <c r="AD61" s="27">
        <f t="shared" si="41"/>
        <v>0.10759946309099609</v>
      </c>
      <c r="AE61" s="27">
        <f t="shared" si="41"/>
        <v>0.10647205802950567</v>
      </c>
      <c r="AF61" s="27">
        <f t="shared" si="41"/>
        <v>0.10525915372059022</v>
      </c>
      <c r="AG61" s="27">
        <f t="shared" si="41"/>
        <v>0.10582146896257982</v>
      </c>
      <c r="AH61" s="27">
        <f t="shared" si="41"/>
        <v>0.10862499438774971</v>
      </c>
      <c r="AI61" s="27">
        <f t="shared" ref="AI61:BN61" si="42">AI60/$F$9</f>
        <v>0.11154066082992635</v>
      </c>
      <c r="AJ61" s="27">
        <f t="shared" si="42"/>
        <v>0.11457295392979007</v>
      </c>
      <c r="AK61" s="27">
        <f t="shared" si="42"/>
        <v>0.11772653875364832</v>
      </c>
      <c r="AL61" s="27">
        <f t="shared" si="42"/>
        <v>0.12100626697046094</v>
      </c>
      <c r="AM61" s="27">
        <f t="shared" si="42"/>
        <v>0.12441718431594603</v>
      </c>
      <c r="AN61" s="27">
        <f t="shared" si="42"/>
        <v>0.12796453835525057</v>
      </c>
      <c r="AO61" s="27">
        <f t="shared" si="42"/>
        <v>0.13165378655612728</v>
      </c>
      <c r="AP61" s="27">
        <f t="shared" si="42"/>
        <v>0.13549060468503901</v>
      </c>
      <c r="AQ61" s="27">
        <f t="shared" si="42"/>
        <v>0.13948089553910725</v>
      </c>
      <c r="AR61" s="27">
        <f t="shared" si="42"/>
        <v>0.14363079802733819</v>
      </c>
      <c r="AS61" s="27">
        <f t="shared" si="42"/>
        <v>0.14794669661509841</v>
      </c>
      <c r="AT61" s="27">
        <f t="shared" si="42"/>
        <v>0.152435231146369</v>
      </c>
      <c r="AU61" s="27">
        <f t="shared" si="42"/>
        <v>0.15710330705889047</v>
      </c>
      <c r="AV61" s="27">
        <f t="shared" si="42"/>
        <v>0.16195810600791277</v>
      </c>
      <c r="AW61" s="27">
        <f t="shared" si="42"/>
        <v>0.16700709691489593</v>
      </c>
      <c r="AX61" s="27">
        <f t="shared" si="42"/>
        <v>0.17225804745815843</v>
      </c>
      <c r="AY61" s="27">
        <f t="shared" si="42"/>
        <v>0.17771903602315145</v>
      </c>
      <c r="AZ61" s="27">
        <f t="shared" si="42"/>
        <v>0.1833984641307442</v>
      </c>
      <c r="BA61" s="27">
        <f t="shared" si="42"/>
        <v>0.1893050693626406</v>
      </c>
      <c r="BB61" s="27">
        <f t="shared" si="42"/>
        <v>0.19544793880381292</v>
      </c>
      <c r="BC61" s="27">
        <f t="shared" si="42"/>
        <v>0.20183652302263211</v>
      </c>
      <c r="BD61" s="27">
        <f t="shared" si="42"/>
        <v>0.20848065061020404</v>
      </c>
      <c r="BE61" s="27">
        <f t="shared" si="42"/>
        <v>0.21539054330127891</v>
      </c>
      <c r="BF61" s="27">
        <f t="shared" si="42"/>
        <v>0.22257683169999673</v>
      </c>
      <c r="BG61" s="27">
        <f t="shared" si="42"/>
        <v>0.23005057163466325</v>
      </c>
      <c r="BH61" s="27">
        <f t="shared" si="42"/>
        <v>0.23782326116671645</v>
      </c>
      <c r="BI61" s="27">
        <f t="shared" si="42"/>
        <v>0.24590685828005177</v>
      </c>
      <c r="BJ61" s="27">
        <f t="shared" si="42"/>
        <v>0.25431379927792053</v>
      </c>
      <c r="BK61" s="27">
        <f t="shared" si="42"/>
        <v>0.26305701791570402</v>
      </c>
      <c r="BL61" s="27">
        <f t="shared" si="42"/>
        <v>0.27214996529899887</v>
      </c>
      <c r="BM61" s="27">
        <f t="shared" si="42"/>
        <v>0.28160663057762547</v>
      </c>
      <c r="BN61" s="27">
        <f t="shared" si="42"/>
        <v>0.29144156246739716</v>
      </c>
      <c r="BO61" s="27">
        <f t="shared" ref="BO61:BT61" si="43">BO60/$F$9</f>
        <v>0.30166989163275976</v>
      </c>
      <c r="BP61" s="27">
        <f t="shared" si="43"/>
        <v>0.3123073539647368</v>
      </c>
      <c r="BQ61" s="27">
        <f t="shared" si="43"/>
        <v>0.3233703147899929</v>
      </c>
      <c r="BR61" s="27">
        <f t="shared" si="43"/>
        <v>0.33487579404825935</v>
      </c>
      <c r="BS61" s="27">
        <f t="shared" si="43"/>
        <v>0.34684149247685631</v>
      </c>
      <c r="BT61" s="27">
        <f t="shared" si="43"/>
        <v>0.3592858188425973</v>
      </c>
    </row>
    <row r="62" spans="1:92" ht="15.75" customHeight="1" x14ac:dyDescent="0.2">
      <c r="A62" s="8"/>
      <c r="B62" s="29" t="s">
        <v>67</v>
      </c>
      <c r="C62" s="30">
        <f t="shared" ref="C62:BT62" si="44">C49+C61</f>
        <v>0.55064648052757592</v>
      </c>
      <c r="D62" s="30">
        <f t="shared" si="44"/>
        <v>0.58669342748029052</v>
      </c>
      <c r="E62" s="30">
        <f t="shared" si="44"/>
        <v>0.62438615870910663</v>
      </c>
      <c r="F62" s="30">
        <f t="shared" si="44"/>
        <v>0.66380074417373236</v>
      </c>
      <c r="G62" s="30">
        <f t="shared" si="44"/>
        <v>0.70501681077541034</v>
      </c>
      <c r="H62" s="30">
        <f t="shared" si="44"/>
        <v>0.74811771045499276</v>
      </c>
      <c r="I62" s="30">
        <f t="shared" si="44"/>
        <v>0.79319069631175643</v>
      </c>
      <c r="J62" s="30">
        <f t="shared" si="44"/>
        <v>0.84032710712892345</v>
      </c>
      <c r="K62" s="30">
        <f t="shared" si="44"/>
        <v>0.88962256071056101</v>
      </c>
      <c r="L62" s="30">
        <f t="shared" si="44"/>
        <v>0.94117715645416944</v>
      </c>
      <c r="M62" s="30">
        <f t="shared" si="44"/>
        <v>0.9950956876038306</v>
      </c>
      <c r="N62" s="30">
        <f t="shared" si="44"/>
        <v>1.051487863650395</v>
      </c>
      <c r="O62" s="30">
        <f t="shared" si="44"/>
        <v>1.110468543367803</v>
      </c>
      <c r="P62" s="30">
        <f t="shared" si="44"/>
        <v>1.1721579789984056</v>
      </c>
      <c r="Q62" s="30">
        <f t="shared" si="44"/>
        <v>1.2366820721250256</v>
      </c>
      <c r="R62" s="30">
        <f t="shared" si="44"/>
        <v>1.3041726417936581</v>
      </c>
      <c r="S62" s="30">
        <f t="shared" si="44"/>
        <v>1.3747677054780645</v>
      </c>
      <c r="T62" s="30">
        <f t="shared" si="44"/>
        <v>1.448611773506296</v>
      </c>
      <c r="U62" s="30">
        <f t="shared" si="44"/>
        <v>1.5258561575992859</v>
      </c>
      <c r="V62" s="30">
        <f t="shared" si="44"/>
        <v>1.6066592942032984</v>
      </c>
      <c r="W62" s="30">
        <f t="shared" si="44"/>
        <v>1.6911870833311535</v>
      </c>
      <c r="X62" s="30">
        <f t="shared" si="44"/>
        <v>1.7796132436619718</v>
      </c>
      <c r="Y62" s="30">
        <f t="shared" si="44"/>
        <v>1.8721196846856301</v>
      </c>
      <c r="Z62" s="30">
        <f t="shared" si="44"/>
        <v>1.9688968967164155</v>
      </c>
      <c r="AA62" s="30">
        <f t="shared" si="44"/>
        <v>2.0701443596405227</v>
      </c>
      <c r="AB62" s="30">
        <f t="shared" si="44"/>
        <v>2.1760709713041209</v>
      </c>
      <c r="AC62" s="30">
        <f t="shared" si="44"/>
        <v>2.2868954964929245</v>
      </c>
      <c r="AD62" s="30">
        <f t="shared" si="44"/>
        <v>2.4028470375005329</v>
      </c>
      <c r="AE62" s="30">
        <f t="shared" si="44"/>
        <v>2.5241655273313963</v>
      </c>
      <c r="AF62" s="30">
        <f t="shared" si="44"/>
        <v>2.6511022466353085</v>
      </c>
      <c r="AG62" s="30">
        <f t="shared" si="44"/>
        <v>2.7773038174580407</v>
      </c>
      <c r="AH62" s="30">
        <f t="shared" si="44"/>
        <v>2.9013731114068646</v>
      </c>
      <c r="AI62" s="30">
        <f t="shared" si="44"/>
        <v>3.0311255008428333</v>
      </c>
      <c r="AJ62" s="30">
        <f t="shared" si="44"/>
        <v>3.1668243257718922</v>
      </c>
      <c r="AK62" s="30">
        <f t="shared" si="44"/>
        <v>3.3087452606095464</v>
      </c>
      <c r="AL62" s="30">
        <f t="shared" si="44"/>
        <v>3.457176897597714</v>
      </c>
      <c r="AM62" s="30">
        <f t="shared" si="44"/>
        <v>3.6124213580602627</v>
      </c>
      <c r="AN62" s="30">
        <f t="shared" si="44"/>
        <v>3.7747949328359134</v>
      </c>
      <c r="AO62" s="30">
        <f t="shared" si="44"/>
        <v>3.9446287532919189</v>
      </c>
      <c r="AP62" s="30">
        <f t="shared" si="44"/>
        <v>4.1222694943899585</v>
      </c>
      <c r="AQ62" s="30">
        <f t="shared" si="44"/>
        <v>4.3080801113469063</v>
      </c>
      <c r="AR62" s="30">
        <f t="shared" si="44"/>
        <v>4.5024406115078648</v>
      </c>
      <c r="AS62" s="30">
        <f t="shared" si="44"/>
        <v>4.7057488631272815</v>
      </c>
      <c r="AT62" s="30">
        <f t="shared" si="44"/>
        <v>4.9184214428360979</v>
      </c>
      <c r="AU62" s="30">
        <f t="shared" si="44"/>
        <v>5.1408945236591199</v>
      </c>
      <c r="AV62" s="30">
        <f t="shared" si="44"/>
        <v>5.373624805537208</v>
      </c>
      <c r="AW62" s="30">
        <f t="shared" si="44"/>
        <v>5.6170904904036725</v>
      </c>
      <c r="AX62" s="30">
        <f t="shared" si="44"/>
        <v>5.8717923039637112</v>
      </c>
      <c r="AY62" s="30">
        <f t="shared" si="44"/>
        <v>6.1382545664300112</v>
      </c>
      <c r="AZ62" s="30">
        <f t="shared" si="44"/>
        <v>6.4170263145770194</v>
      </c>
      <c r="BA62" s="30">
        <f t="shared" si="44"/>
        <v>6.7086824775910658</v>
      </c>
      <c r="BB62" s="30">
        <f t="shared" si="44"/>
        <v>7.0138251093138866</v>
      </c>
      <c r="BC62" s="30">
        <f t="shared" si="44"/>
        <v>7.3330846796032469</v>
      </c>
      <c r="BD62" s="30">
        <f t="shared" si="44"/>
        <v>7.6671214276666877</v>
      </c>
      <c r="BE62" s="30">
        <f t="shared" si="44"/>
        <v>8.0166267803632998</v>
      </c>
      <c r="BF62" s="30">
        <f t="shared" si="44"/>
        <v>8.3823248386139397</v>
      </c>
      <c r="BG62" s="30">
        <f t="shared" si="44"/>
        <v>8.764973935213078</v>
      </c>
      <c r="BH62" s="30">
        <f t="shared" si="44"/>
        <v>9.1653682674955768</v>
      </c>
      <c r="BI62" s="30">
        <f t="shared" si="44"/>
        <v>9.5843396084797412</v>
      </c>
      <c r="BJ62" s="30">
        <f t="shared" si="44"/>
        <v>10.022759100284153</v>
      </c>
      <c r="BK62" s="30">
        <f t="shared" si="44"/>
        <v>10.481539133800673</v>
      </c>
      <c r="BL62" s="30">
        <f t="shared" si="44"/>
        <v>10.961635318799777</v>
      </c>
      <c r="BM62" s="30">
        <f t="shared" si="44"/>
        <v>11.464048548847867</v>
      </c>
      <c r="BN62" s="30">
        <f t="shared" si="44"/>
        <v>11.989827165629348</v>
      </c>
      <c r="BO62" s="30">
        <f t="shared" si="44"/>
        <v>12.540069227490136</v>
      </c>
      <c r="BP62" s="30">
        <f t="shared" si="44"/>
        <v>13.115924887253804</v>
      </c>
      <c r="BQ62" s="30">
        <f t="shared" si="44"/>
        <v>13.718598884607889</v>
      </c>
      <c r="BR62" s="30">
        <f t="shared" si="44"/>
        <v>14.349353158615996</v>
      </c>
      <c r="BS62" s="30">
        <f t="shared" si="44"/>
        <v>15.009509586182288</v>
      </c>
      <c r="BT62" s="30">
        <f t="shared" si="44"/>
        <v>15.70045285257898</v>
      </c>
    </row>
    <row r="63" spans="1:92" ht="15.75" customHeight="1" x14ac:dyDescent="0.2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</row>
    <row r="64" spans="1:92" ht="15.75" customHeight="1" x14ac:dyDescent="0.2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</row>
    <row r="65" spans="1:92" ht="15.75" customHeight="1" x14ac:dyDescent="0.2">
      <c r="B65" s="21" t="s">
        <v>68</v>
      </c>
      <c r="C65" s="99"/>
    </row>
    <row r="66" spans="1:92" ht="15.75" customHeight="1" x14ac:dyDescent="0.2">
      <c r="B66" s="8" t="s">
        <v>69</v>
      </c>
      <c r="C66" s="32">
        <f>F5</f>
        <v>350000</v>
      </c>
      <c r="D66" s="32">
        <f t="shared" ref="D66:AF66" si="45">D45</f>
        <v>367500</v>
      </c>
      <c r="E66" s="32">
        <f t="shared" si="45"/>
        <v>385875</v>
      </c>
      <c r="F66" s="32">
        <f t="shared" si="45"/>
        <v>405168.75</v>
      </c>
      <c r="G66" s="32">
        <f t="shared" si="45"/>
        <v>425427.1875</v>
      </c>
      <c r="H66" s="32">
        <f t="shared" si="45"/>
        <v>446698.546875</v>
      </c>
      <c r="I66" s="32">
        <f t="shared" si="45"/>
        <v>469033.47421875002</v>
      </c>
      <c r="J66" s="32">
        <f t="shared" si="45"/>
        <v>492485.14792968752</v>
      </c>
      <c r="K66" s="32">
        <f t="shared" si="45"/>
        <v>517109.40532617189</v>
      </c>
      <c r="L66" s="32">
        <f t="shared" si="45"/>
        <v>542964.87559248053</v>
      </c>
      <c r="M66" s="32">
        <f t="shared" si="45"/>
        <v>570113.11937210453</v>
      </c>
      <c r="N66" s="32">
        <f t="shared" si="45"/>
        <v>598618.77534070972</v>
      </c>
      <c r="O66" s="32">
        <f t="shared" si="45"/>
        <v>628549.71410774521</v>
      </c>
      <c r="P66" s="32">
        <f t="shared" si="45"/>
        <v>659977.19981313252</v>
      </c>
      <c r="Q66" s="32">
        <f t="shared" si="45"/>
        <v>692976.05980378913</v>
      </c>
      <c r="R66" s="32">
        <f t="shared" si="45"/>
        <v>727624.86279397854</v>
      </c>
      <c r="S66" s="32">
        <f t="shared" si="45"/>
        <v>764006.10593367741</v>
      </c>
      <c r="T66" s="32">
        <f t="shared" si="45"/>
        <v>802206.41123036132</v>
      </c>
      <c r="U66" s="32">
        <f t="shared" si="45"/>
        <v>842316.7317918794</v>
      </c>
      <c r="V66" s="32">
        <f t="shared" si="45"/>
        <v>884432.56838147342</v>
      </c>
      <c r="W66" s="32">
        <f t="shared" si="45"/>
        <v>928654.19680054707</v>
      </c>
      <c r="X66" s="32">
        <f t="shared" si="45"/>
        <v>975086.90664057445</v>
      </c>
      <c r="Y66" s="32">
        <f t="shared" si="45"/>
        <v>1023841.2519726031</v>
      </c>
      <c r="Z66" s="32">
        <f t="shared" si="45"/>
        <v>1075033.3145712332</v>
      </c>
      <c r="AA66" s="32">
        <f t="shared" si="45"/>
        <v>1128784.9802997948</v>
      </c>
      <c r="AB66" s="32">
        <f t="shared" si="45"/>
        <v>1185224.2293147845</v>
      </c>
      <c r="AC66" s="32">
        <f t="shared" si="45"/>
        <v>1244485.4407805237</v>
      </c>
      <c r="AD66" s="32">
        <f t="shared" si="45"/>
        <v>1306709.71281955</v>
      </c>
      <c r="AE66" s="32">
        <f t="shared" si="45"/>
        <v>1372045.1984605275</v>
      </c>
      <c r="AF66" s="32">
        <f t="shared" si="45"/>
        <v>1440647.4583835539</v>
      </c>
    </row>
    <row r="67" spans="1:92" ht="15.75" customHeight="1" x14ac:dyDescent="0.2">
      <c r="B67" s="8" t="s">
        <v>70</v>
      </c>
      <c r="C67" s="25">
        <f>F10</f>
        <v>297500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</row>
    <row r="68" spans="1:92" ht="15.75" customHeight="1" x14ac:dyDescent="0.2">
      <c r="B68" s="8" t="s">
        <v>71</v>
      </c>
      <c r="C68" s="25">
        <f>C67-C69</f>
        <v>293110.78809693671</v>
      </c>
      <c r="D68" s="25">
        <f t="shared" ref="D68:AF68" si="46">C68-D69</f>
        <v>288497.0157827076</v>
      </c>
      <c r="E68" s="25">
        <f t="shared" si="46"/>
        <v>283647.1941204883</v>
      </c>
      <c r="F68" s="25">
        <f>E68-F69</f>
        <v>278549.24637764192</v>
      </c>
      <c r="G68" s="25">
        <f>F68-G69</f>
        <v>273190.47795296961</v>
      </c>
      <c r="H68" s="25">
        <f>G68-H69</f>
        <v>267557.54476538236</v>
      </c>
      <c r="I68" s="25">
        <f>H68-I69</f>
        <v>261636.42002527718</v>
      </c>
      <c r="J68" s="25">
        <f t="shared" si="46"/>
        <v>255412.35930587375</v>
      </c>
      <c r="K68" s="25">
        <f>J68-K69</f>
        <v>248869.86382753449</v>
      </c>
      <c r="L68" s="25">
        <f t="shared" si="46"/>
        <v>241992.64186364072</v>
      </c>
      <c r="M68" s="25">
        <f t="shared" si="46"/>
        <v>234763.5681719202</v>
      </c>
      <c r="N68" s="25">
        <f t="shared" si="46"/>
        <v>227164.64135020433</v>
      </c>
      <c r="O68" s="25">
        <f t="shared" si="46"/>
        <v>219176.93901042509</v>
      </c>
      <c r="P68" s="25">
        <f t="shared" si="46"/>
        <v>210780.57065922837</v>
      </c>
      <c r="Q68" s="25">
        <f t="shared" si="46"/>
        <v>201954.62816787031</v>
      </c>
      <c r="R68" s="25">
        <f t="shared" si="46"/>
        <v>192677.13370805932</v>
      </c>
      <c r="S68" s="25">
        <f t="shared" si="46"/>
        <v>182924.98502409714</v>
      </c>
      <c r="T68" s="25">
        <f t="shared" si="46"/>
        <v>172673.89790503861</v>
      </c>
      <c r="U68" s="25">
        <f t="shared" si="46"/>
        <v>161898.34571361807</v>
      </c>
      <c r="V68" s="25">
        <f t="shared" si="46"/>
        <v>150571.49582136076</v>
      </c>
      <c r="W68" s="25">
        <f t="shared" si="46"/>
        <v>138665.14279159406</v>
      </c>
      <c r="X68" s="25">
        <f t="shared" si="46"/>
        <v>126149.63814397459</v>
      </c>
      <c r="Y68" s="25">
        <f t="shared" si="46"/>
        <v>112993.81652563525</v>
      </c>
      <c r="Z68" s="25">
        <f t="shared" si="46"/>
        <v>99164.91810510814</v>
      </c>
      <c r="AA68" s="25">
        <f t="shared" si="46"/>
        <v>84628.506995773147</v>
      </c>
      <c r="AB68" s="25">
        <f t="shared" si="46"/>
        <v>69348.385505695449</v>
      </c>
      <c r="AC68" s="25">
        <f t="shared" si="46"/>
        <v>53286.504000321926</v>
      </c>
      <c r="AD68" s="25">
        <f t="shared" si="46"/>
        <v>36402.866153581985</v>
      </c>
      <c r="AE68" s="25">
        <f t="shared" si="46"/>
        <v>18655.429351454964</v>
      </c>
      <c r="AF68" s="25">
        <f t="shared" si="46"/>
        <v>-4.9985828809440136E-9</v>
      </c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</row>
    <row r="69" spans="1:92" ht="15.75" customHeight="1" x14ac:dyDescent="0.2">
      <c r="B69" s="8" t="s">
        <v>72</v>
      </c>
      <c r="C69" s="25">
        <f t="shared" ref="C69:AG69" si="47">C37</f>
        <v>4389.2119030632894</v>
      </c>
      <c r="D69" s="25">
        <f t="shared" si="47"/>
        <v>4613.772314229107</v>
      </c>
      <c r="E69" s="25">
        <f t="shared" si="47"/>
        <v>4849.8216622192995</v>
      </c>
      <c r="F69" s="25">
        <f t="shared" si="47"/>
        <v>5097.947742846387</v>
      </c>
      <c r="G69" s="25">
        <f t="shared" si="47"/>
        <v>5358.7684246723074</v>
      </c>
      <c r="H69" s="25">
        <f t="shared" si="47"/>
        <v>5632.9331875872449</v>
      </c>
      <c r="I69" s="25">
        <f t="shared" si="47"/>
        <v>5921.1247401051805</v>
      </c>
      <c r="J69" s="25">
        <f t="shared" si="47"/>
        <v>6224.0607194034383</v>
      </c>
      <c r="K69" s="25">
        <f t="shared" si="47"/>
        <v>6542.4954783392604</v>
      </c>
      <c r="L69" s="25">
        <f t="shared" si="47"/>
        <v>6877.2219638937677</v>
      </c>
      <c r="M69" s="25">
        <f t="shared" si="47"/>
        <v>7229.0736917205213</v>
      </c>
      <c r="N69" s="25">
        <f t="shared" si="47"/>
        <v>7598.9268217158678</v>
      </c>
      <c r="O69" s="25">
        <f t="shared" si="47"/>
        <v>7987.7023397792364</v>
      </c>
      <c r="P69" s="25">
        <f t="shared" si="47"/>
        <v>8396.3683511967247</v>
      </c>
      <c r="Q69" s="25">
        <f t="shared" si="47"/>
        <v>8825.9424913580588</v>
      </c>
      <c r="R69" s="25">
        <f t="shared" si="47"/>
        <v>9277.4944598109869</v>
      </c>
      <c r="S69" s="25">
        <f t="shared" si="47"/>
        <v>9752.1486839621793</v>
      </c>
      <c r="T69" s="25">
        <f t="shared" si="47"/>
        <v>10251.087119058531</v>
      </c>
      <c r="U69" s="25">
        <f t="shared" si="47"/>
        <v>10775.552191420546</v>
      </c>
      <c r="V69" s="25">
        <f t="shared" si="47"/>
        <v>11326.849892257305</v>
      </c>
      <c r="W69" s="25">
        <f t="shared" si="47"/>
        <v>11906.353029766702</v>
      </c>
      <c r="X69" s="25">
        <f t="shared" si="47"/>
        <v>12515.504647619469</v>
      </c>
      <c r="Y69" s="25">
        <f t="shared" si="47"/>
        <v>13155.821618339338</v>
      </c>
      <c r="Z69" s="25">
        <f t="shared" si="47"/>
        <v>13828.898420527112</v>
      </c>
      <c r="AA69" s="25">
        <f t="shared" si="47"/>
        <v>14536.411109334993</v>
      </c>
      <c r="AB69" s="25">
        <f t="shared" si="47"/>
        <v>15280.121490077698</v>
      </c>
      <c r="AC69" s="25">
        <f t="shared" si="47"/>
        <v>16061.881505373523</v>
      </c>
      <c r="AD69" s="25">
        <f t="shared" si="47"/>
        <v>16883.637846739941</v>
      </c>
      <c r="AE69" s="25">
        <f t="shared" si="47"/>
        <v>17747.43680212702</v>
      </c>
      <c r="AF69" s="25">
        <f t="shared" si="47"/>
        <v>18655.429351459963</v>
      </c>
      <c r="AG69" s="25">
        <f t="shared" si="47"/>
        <v>0</v>
      </c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</row>
    <row r="70" spans="1:92" ht="15.75" customHeight="1" x14ac:dyDescent="0.2">
      <c r="B70" s="8" t="s">
        <v>52</v>
      </c>
      <c r="C70" s="25">
        <f>C69</f>
        <v>4389.2119030632894</v>
      </c>
      <c r="D70" s="25">
        <f t="shared" ref="D70:AF70" si="48">D69+C70</f>
        <v>9002.9842172923964</v>
      </c>
      <c r="E70" s="25">
        <f t="shared" si="48"/>
        <v>13852.805879511696</v>
      </c>
      <c r="F70" s="25">
        <f>F69+E70</f>
        <v>18950.753622358083</v>
      </c>
      <c r="G70" s="25">
        <f>G69+F70</f>
        <v>24309.52204703039</v>
      </c>
      <c r="H70" s="25">
        <f>H69+G70</f>
        <v>29942.455234617635</v>
      </c>
      <c r="I70" s="25">
        <f>I69+H70</f>
        <v>35863.579974722816</v>
      </c>
      <c r="J70" s="25">
        <f t="shared" si="48"/>
        <v>42087.640694126254</v>
      </c>
      <c r="K70" s="25">
        <f>K69+J70</f>
        <v>48630.136172465514</v>
      </c>
      <c r="L70" s="25">
        <f t="shared" si="48"/>
        <v>55507.358136359282</v>
      </c>
      <c r="M70" s="25">
        <f t="shared" si="48"/>
        <v>62736.431828079803</v>
      </c>
      <c r="N70" s="25">
        <f t="shared" si="48"/>
        <v>70335.358649795671</v>
      </c>
      <c r="O70" s="25">
        <f t="shared" si="48"/>
        <v>78323.060989574908</v>
      </c>
      <c r="P70" s="25">
        <f t="shared" si="48"/>
        <v>86719.429340771632</v>
      </c>
      <c r="Q70" s="25">
        <f t="shared" si="48"/>
        <v>95545.371832129691</v>
      </c>
      <c r="R70" s="25">
        <f t="shared" si="48"/>
        <v>104822.86629194068</v>
      </c>
      <c r="S70" s="25">
        <f t="shared" si="48"/>
        <v>114575.01497590286</v>
      </c>
      <c r="T70" s="25">
        <f t="shared" si="48"/>
        <v>124826.10209496139</v>
      </c>
      <c r="U70" s="25">
        <f t="shared" si="48"/>
        <v>135601.65428638193</v>
      </c>
      <c r="V70" s="25">
        <f t="shared" si="48"/>
        <v>146928.50417863924</v>
      </c>
      <c r="W70" s="25">
        <f t="shared" si="48"/>
        <v>158834.85720840594</v>
      </c>
      <c r="X70" s="25">
        <f t="shared" si="48"/>
        <v>171350.36185602541</v>
      </c>
      <c r="Y70" s="25">
        <f t="shared" si="48"/>
        <v>184506.18347436475</v>
      </c>
      <c r="Z70" s="25">
        <f t="shared" si="48"/>
        <v>198335.08189489186</v>
      </c>
      <c r="AA70" s="25">
        <f t="shared" si="48"/>
        <v>212871.49300422685</v>
      </c>
      <c r="AB70" s="25">
        <f t="shared" si="48"/>
        <v>228151.61449430455</v>
      </c>
      <c r="AC70" s="25">
        <f t="shared" si="48"/>
        <v>244213.49599967807</v>
      </c>
      <c r="AD70" s="25">
        <f t="shared" si="48"/>
        <v>261097.133846418</v>
      </c>
      <c r="AE70" s="25">
        <f t="shared" si="48"/>
        <v>278844.57064854505</v>
      </c>
      <c r="AF70" s="25">
        <f t="shared" si="48"/>
        <v>297500.00000000501</v>
      </c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</row>
    <row r="71" spans="1:92" ht="15.75" customHeight="1" x14ac:dyDescent="0.2">
      <c r="B71" s="8" t="s">
        <v>32</v>
      </c>
      <c r="C71" s="32">
        <f t="shared" ref="C71:AF71" si="49">C46</f>
        <v>17500</v>
      </c>
      <c r="D71" s="32">
        <f t="shared" si="49"/>
        <v>18375</v>
      </c>
      <c r="E71" s="32">
        <f t="shared" si="49"/>
        <v>19293.75</v>
      </c>
      <c r="F71" s="32">
        <f t="shared" si="49"/>
        <v>20258.4375</v>
      </c>
      <c r="G71" s="32">
        <f t="shared" si="49"/>
        <v>21271.359375</v>
      </c>
      <c r="H71" s="32">
        <f t="shared" si="49"/>
        <v>22334.927343750001</v>
      </c>
      <c r="I71" s="32">
        <f t="shared" si="49"/>
        <v>23451.673710937503</v>
      </c>
      <c r="J71" s="32">
        <f t="shared" si="49"/>
        <v>24624.257396484376</v>
      </c>
      <c r="K71" s="32">
        <f t="shared" si="49"/>
        <v>25855.470266308595</v>
      </c>
      <c r="L71" s="32">
        <f t="shared" si="49"/>
        <v>27148.243779624027</v>
      </c>
      <c r="M71" s="32">
        <f t="shared" si="49"/>
        <v>28505.655968605228</v>
      </c>
      <c r="N71" s="32">
        <f t="shared" si="49"/>
        <v>29930.938767035488</v>
      </c>
      <c r="O71" s="32">
        <f t="shared" si="49"/>
        <v>31427.485705387262</v>
      </c>
      <c r="P71" s="32">
        <f t="shared" si="49"/>
        <v>32998.859990656631</v>
      </c>
      <c r="Q71" s="32">
        <f t="shared" si="49"/>
        <v>34648.802990189455</v>
      </c>
      <c r="R71" s="32">
        <f t="shared" si="49"/>
        <v>36381.243139698927</v>
      </c>
      <c r="S71" s="32">
        <f t="shared" si="49"/>
        <v>38200.305296683873</v>
      </c>
      <c r="T71" s="32">
        <f t="shared" si="49"/>
        <v>40110.32056151807</v>
      </c>
      <c r="U71" s="32">
        <f t="shared" si="49"/>
        <v>42115.836589593971</v>
      </c>
      <c r="V71" s="32">
        <f t="shared" si="49"/>
        <v>44221.628419073677</v>
      </c>
      <c r="W71" s="32">
        <f t="shared" si="49"/>
        <v>46432.709840027353</v>
      </c>
      <c r="X71" s="32">
        <f t="shared" si="49"/>
        <v>48754.345332028723</v>
      </c>
      <c r="Y71" s="32">
        <f t="shared" si="49"/>
        <v>51192.06259863016</v>
      </c>
      <c r="Z71" s="32">
        <f t="shared" si="49"/>
        <v>53751.665728561667</v>
      </c>
      <c r="AA71" s="32">
        <f t="shared" si="49"/>
        <v>56439.249014989742</v>
      </c>
      <c r="AB71" s="32">
        <f t="shared" si="49"/>
        <v>59261.21146573923</v>
      </c>
      <c r="AC71" s="32">
        <f t="shared" si="49"/>
        <v>62224.272039026189</v>
      </c>
      <c r="AD71" s="32">
        <f t="shared" si="49"/>
        <v>65335.485640977502</v>
      </c>
      <c r="AE71" s="32">
        <f t="shared" si="49"/>
        <v>68602.259923026373</v>
      </c>
      <c r="AF71" s="32">
        <f t="shared" si="49"/>
        <v>72032.372919177695</v>
      </c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</row>
    <row r="72" spans="1:92" ht="15.75" customHeight="1" x14ac:dyDescent="0.2">
      <c r="A72" s="3"/>
      <c r="B72" s="3" t="s">
        <v>68</v>
      </c>
      <c r="C72" s="35">
        <f>C66-C68+C71</f>
        <v>74389.211903063289</v>
      </c>
      <c r="D72" s="35">
        <f t="shared" ref="D72:AF72" si="50">C72+D69+D71</f>
        <v>97377.984217292396</v>
      </c>
      <c r="E72" s="35">
        <f t="shared" si="50"/>
        <v>121521.5558795117</v>
      </c>
      <c r="F72" s="35">
        <f>E72+F69+F71</f>
        <v>146877.94112235808</v>
      </c>
      <c r="G72" s="35">
        <f>F72+G69+G71</f>
        <v>173508.06892203039</v>
      </c>
      <c r="H72" s="35">
        <f>G72+H69+H71</f>
        <v>201475.92945336763</v>
      </c>
      <c r="I72" s="35">
        <f>H72+I69+I71</f>
        <v>230848.72790441031</v>
      </c>
      <c r="J72" s="35">
        <f t="shared" si="50"/>
        <v>261697.04602029812</v>
      </c>
      <c r="K72" s="35">
        <f>J72+K69+K71</f>
        <v>294095.01176494599</v>
      </c>
      <c r="L72" s="35">
        <f t="shared" si="50"/>
        <v>328120.47750846378</v>
      </c>
      <c r="M72" s="35">
        <f t="shared" si="50"/>
        <v>363855.20716878952</v>
      </c>
      <c r="N72" s="35">
        <f t="shared" si="50"/>
        <v>401385.07275754085</v>
      </c>
      <c r="O72" s="35">
        <f t="shared" si="50"/>
        <v>440800.26080270734</v>
      </c>
      <c r="P72" s="35">
        <f t="shared" si="50"/>
        <v>482195.48914456065</v>
      </c>
      <c r="Q72" s="35">
        <f t="shared" si="50"/>
        <v>525670.23462610808</v>
      </c>
      <c r="R72" s="35">
        <f t="shared" si="50"/>
        <v>571328.97222561808</v>
      </c>
      <c r="S72" s="35">
        <f t="shared" si="50"/>
        <v>619281.42620626418</v>
      </c>
      <c r="T72" s="35">
        <f t="shared" si="50"/>
        <v>669642.83388684073</v>
      </c>
      <c r="U72" s="35">
        <f t="shared" si="50"/>
        <v>722534.22266785533</v>
      </c>
      <c r="V72" s="35">
        <f t="shared" si="50"/>
        <v>778082.70097918634</v>
      </c>
      <c r="W72" s="35">
        <f t="shared" si="50"/>
        <v>836421.76384898042</v>
      </c>
      <c r="X72" s="35">
        <f t="shared" si="50"/>
        <v>897691.61382862856</v>
      </c>
      <c r="Y72" s="35">
        <f t="shared" si="50"/>
        <v>962039.49804559804</v>
      </c>
      <c r="Z72" s="35">
        <f t="shared" si="50"/>
        <v>1029620.0621946868</v>
      </c>
      <c r="AA72" s="35">
        <f t="shared" si="50"/>
        <v>1100595.7223190116</v>
      </c>
      <c r="AB72" s="35">
        <f t="shared" si="50"/>
        <v>1175137.0552748283</v>
      </c>
      <c r="AC72" s="35">
        <f t="shared" si="50"/>
        <v>1253423.2088192282</v>
      </c>
      <c r="AD72" s="35">
        <f t="shared" si="50"/>
        <v>1335642.3323069457</v>
      </c>
      <c r="AE72" s="35">
        <f t="shared" si="50"/>
        <v>1421992.0290320991</v>
      </c>
      <c r="AF72" s="35">
        <f t="shared" si="50"/>
        <v>1512679.8313027367</v>
      </c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</row>
    <row r="73" spans="1:92" ht="15.75" customHeight="1" x14ac:dyDescent="0.2">
      <c r="C73" s="25"/>
      <c r="D73" s="25"/>
      <c r="E73" s="25"/>
      <c r="F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</row>
    <row r="74" spans="1:92" ht="15.75" customHeight="1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</row>
    <row r="75" spans="1:92" ht="15.75" customHeight="1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</row>
    <row r="76" spans="1:92" ht="15.75" customHeight="1" x14ac:dyDescent="0.2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</row>
    <row r="77" spans="1:92" ht="15.75" customHeight="1" x14ac:dyDescent="0.2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</row>
    <row r="78" spans="1:92" ht="15.75" customHeight="1" x14ac:dyDescent="0.2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</row>
    <row r="79" spans="1:92" ht="15.75" customHeight="1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</row>
    <row r="80" spans="1:92" ht="15.75" customHeight="1" x14ac:dyDescent="0.2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</row>
    <row r="81" spans="1:92" ht="15.75" customHeight="1" x14ac:dyDescent="0.2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</row>
    <row r="82" spans="1:92" ht="15.75" customHeight="1" x14ac:dyDescent="0.2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</row>
    <row r="83" spans="1:92" ht="15.75" customHeight="1" x14ac:dyDescent="0.2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</row>
    <row r="84" spans="1:92" ht="15.75" customHeight="1" x14ac:dyDescent="0.2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</row>
    <row r="85" spans="1:92" ht="15.75" customHeight="1" x14ac:dyDescent="0.2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</row>
    <row r="86" spans="1:92" ht="15.75" customHeight="1" x14ac:dyDescent="0.2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</row>
    <row r="87" spans="1:92" ht="15.75" customHeight="1" x14ac:dyDescent="0.2"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</row>
    <row r="88" spans="1:92" ht="15.75" customHeight="1" x14ac:dyDescent="0.2">
      <c r="A88" s="38"/>
      <c r="B88" s="39" t="s">
        <v>73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</row>
    <row r="89" spans="1:92" ht="15.75" hidden="1" customHeight="1" x14ac:dyDescent="0.4">
      <c r="C89" s="41" t="s">
        <v>74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</row>
    <row r="90" spans="1:92" ht="15.75" hidden="1" customHeight="1" x14ac:dyDescent="0.2">
      <c r="C90" s="117" t="s">
        <v>75</v>
      </c>
      <c r="D90" s="115"/>
      <c r="E90" s="115"/>
      <c r="F90" s="115"/>
      <c r="G90" s="115"/>
      <c r="H90" s="115"/>
      <c r="I90" s="118"/>
      <c r="J90" s="115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</row>
    <row r="91" spans="1:92" ht="15.75" hidden="1" customHeight="1" x14ac:dyDescent="0.3">
      <c r="C91" s="42"/>
      <c r="D91" s="42"/>
      <c r="E91" s="42"/>
      <c r="F91" s="43"/>
      <c r="G91" s="43"/>
      <c r="H91" s="43"/>
      <c r="I91" s="43"/>
      <c r="J91" s="44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</row>
    <row r="92" spans="1:92" ht="15.75" hidden="1" customHeight="1" x14ac:dyDescent="0.3">
      <c r="C92" s="43"/>
      <c r="F92" s="45" t="s">
        <v>76</v>
      </c>
      <c r="G92" s="43"/>
      <c r="H92" s="46"/>
      <c r="I92" s="43"/>
      <c r="J92" s="46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</row>
    <row r="93" spans="1:92" ht="15.75" hidden="1" customHeight="1" x14ac:dyDescent="0.3">
      <c r="C93" s="119" t="s">
        <v>77</v>
      </c>
      <c r="D93" s="120"/>
      <c r="E93" s="120"/>
      <c r="F93" s="120"/>
      <c r="G93" s="43"/>
      <c r="H93" s="47" t="s">
        <v>78</v>
      </c>
      <c r="I93" s="43"/>
      <c r="J93" s="43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</row>
    <row r="94" spans="1:92" ht="15.75" hidden="1" customHeight="1" x14ac:dyDescent="0.3">
      <c r="C94" s="121" t="s">
        <v>79</v>
      </c>
      <c r="D94" s="122"/>
      <c r="E94" s="123"/>
      <c r="F94" s="48">
        <f>'Property 5'!F10</f>
        <v>297500</v>
      </c>
      <c r="G94" s="49"/>
      <c r="H94" s="43"/>
      <c r="I94" s="43"/>
      <c r="J94" s="43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</row>
    <row r="95" spans="1:92" ht="15.75" hidden="1" customHeight="1" x14ac:dyDescent="0.3">
      <c r="C95" s="124" t="s">
        <v>80</v>
      </c>
      <c r="D95" s="115"/>
      <c r="E95" s="125"/>
      <c r="F95" s="45">
        <f>'Property 5'!H5</f>
        <v>30</v>
      </c>
      <c r="G95" s="49"/>
      <c r="H95" s="43"/>
      <c r="I95" s="43"/>
      <c r="J95" s="43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</row>
    <row r="96" spans="1:92" ht="15.75" hidden="1" customHeight="1" x14ac:dyDescent="0.3">
      <c r="C96" s="124" t="s">
        <v>81</v>
      </c>
      <c r="D96" s="115"/>
      <c r="E96" s="125"/>
      <c r="F96" s="50">
        <f>'Property 5'!H4</f>
        <v>0.05</v>
      </c>
      <c r="G96" s="49"/>
      <c r="H96" s="43"/>
      <c r="I96" s="43"/>
      <c r="J96" s="43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</row>
    <row r="97" spans="1:92" ht="15.75" hidden="1" customHeight="1" x14ac:dyDescent="0.3">
      <c r="C97" s="124" t="s">
        <v>82</v>
      </c>
      <c r="D97" s="115"/>
      <c r="E97" s="125"/>
      <c r="F97" s="51">
        <v>12</v>
      </c>
      <c r="G97" s="49"/>
      <c r="H97" s="43"/>
      <c r="I97" s="43"/>
      <c r="J97" s="43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</row>
    <row r="98" spans="1:92" ht="15.75" hidden="1" customHeight="1" x14ac:dyDescent="0.3">
      <c r="C98" s="124" t="s">
        <v>83</v>
      </c>
      <c r="D98" s="115"/>
      <c r="E98" s="125"/>
      <c r="F98" s="51">
        <v>12</v>
      </c>
      <c r="G98" s="49"/>
      <c r="H98" s="43"/>
      <c r="I98" s="43"/>
      <c r="J98" s="43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</row>
    <row r="99" spans="1:92" ht="15.75" hidden="1" customHeight="1" x14ac:dyDescent="0.3">
      <c r="C99" s="119" t="s">
        <v>84</v>
      </c>
      <c r="D99" s="120"/>
      <c r="E99" s="120"/>
      <c r="F99" s="120"/>
      <c r="G99" s="43"/>
      <c r="H99" s="43"/>
      <c r="I99" s="43"/>
      <c r="J99" s="43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</row>
    <row r="100" spans="1:92" ht="15.75" hidden="1" customHeight="1" x14ac:dyDescent="0.3">
      <c r="C100" s="126" t="s">
        <v>85</v>
      </c>
      <c r="D100" s="122"/>
      <c r="E100" s="122"/>
      <c r="F100" s="52">
        <f>-PMT(F102,F95*F98,F94)</f>
        <v>1597.0443284611101</v>
      </c>
      <c r="G100" s="53"/>
      <c r="H100" s="43"/>
      <c r="I100" s="43"/>
      <c r="J100" s="43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</row>
    <row r="101" spans="1:92" ht="15.75" hidden="1" customHeight="1" x14ac:dyDescent="0.3">
      <c r="C101" s="127" t="s">
        <v>86</v>
      </c>
      <c r="D101" s="115"/>
      <c r="E101" s="115"/>
      <c r="F101" s="54">
        <f>NPER(F102,F100,-F94)</f>
        <v>360.00000000000006</v>
      </c>
      <c r="G101" s="53"/>
      <c r="H101" s="43"/>
      <c r="I101" s="43"/>
      <c r="J101" s="43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</row>
    <row r="102" spans="1:92" ht="15.75" hidden="1" customHeight="1" x14ac:dyDescent="0.3">
      <c r="C102" s="127" t="s">
        <v>87</v>
      </c>
      <c r="D102" s="115"/>
      <c r="E102" s="115"/>
      <c r="F102" s="55">
        <f>((1+F96/F97)^(F97/F98))-1</f>
        <v>4.1666666666666519E-3</v>
      </c>
      <c r="G102" s="53"/>
      <c r="H102" s="43"/>
      <c r="I102" s="43"/>
      <c r="J102" s="43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</row>
    <row r="103" spans="1:92" ht="15.75" hidden="1" customHeight="1" x14ac:dyDescent="0.3">
      <c r="A103" s="56"/>
      <c r="B103" s="56"/>
      <c r="C103" s="114" t="s">
        <v>88</v>
      </c>
      <c r="D103" s="115"/>
      <c r="E103" s="115"/>
      <c r="F103" s="57">
        <f>F101*F100</f>
        <v>574935.95824599976</v>
      </c>
      <c r="G103" s="58"/>
      <c r="H103" s="59"/>
      <c r="I103" s="59"/>
      <c r="J103" s="59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</row>
    <row r="104" spans="1:92" ht="15.75" hidden="1" customHeight="1" x14ac:dyDescent="0.3">
      <c r="A104" s="56"/>
      <c r="B104" s="56"/>
      <c r="C104" s="114" t="s">
        <v>89</v>
      </c>
      <c r="D104" s="115"/>
      <c r="E104" s="115"/>
      <c r="F104" s="57">
        <f>F103-F94</f>
        <v>277435.95824599976</v>
      </c>
      <c r="G104" s="61" t="s">
        <v>78</v>
      </c>
      <c r="H104" s="59"/>
      <c r="I104" s="59"/>
      <c r="J104" s="59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</row>
    <row r="105" spans="1:92" ht="15.75" hidden="1" customHeight="1" x14ac:dyDescent="0.3">
      <c r="A105" s="56"/>
      <c r="B105" s="56"/>
      <c r="C105" s="59"/>
      <c r="D105" s="59"/>
      <c r="E105" s="59"/>
      <c r="F105" s="62"/>
      <c r="G105" s="59"/>
      <c r="H105" s="59"/>
      <c r="I105" s="59"/>
      <c r="J105" s="59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</row>
    <row r="106" spans="1:92" ht="15.75" hidden="1" customHeight="1" x14ac:dyDescent="0.35">
      <c r="A106" s="56"/>
      <c r="B106" s="56"/>
      <c r="C106" s="116" t="s">
        <v>90</v>
      </c>
      <c r="D106" s="115"/>
      <c r="E106" s="115"/>
      <c r="F106" s="115"/>
      <c r="G106" s="115"/>
      <c r="H106" s="115"/>
      <c r="I106" s="115"/>
      <c r="J106" s="59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</row>
    <row r="107" spans="1:92" ht="15.75" hidden="1" customHeight="1" x14ac:dyDescent="0.3">
      <c r="A107" s="56"/>
      <c r="B107" s="56"/>
      <c r="C107" s="63" t="s">
        <v>38</v>
      </c>
      <c r="D107" s="64" t="s">
        <v>91</v>
      </c>
      <c r="E107" s="64" t="s">
        <v>92</v>
      </c>
      <c r="F107" s="65" t="s">
        <v>93</v>
      </c>
      <c r="G107" s="64" t="s">
        <v>94</v>
      </c>
      <c r="H107" s="64" t="s">
        <v>95</v>
      </c>
      <c r="I107" s="64" t="s">
        <v>96</v>
      </c>
      <c r="J107" s="64" t="s">
        <v>97</v>
      </c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</row>
    <row r="108" spans="1:92" ht="15.75" hidden="1" customHeight="1" x14ac:dyDescent="0.35">
      <c r="A108" s="56"/>
      <c r="B108" s="56"/>
      <c r="C108" s="66"/>
      <c r="D108" s="67"/>
      <c r="E108" s="67"/>
      <c r="F108" s="67">
        <f>F94</f>
        <v>297500</v>
      </c>
      <c r="G108" s="67"/>
      <c r="H108" s="67"/>
      <c r="I108" s="67"/>
      <c r="J108" s="67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</row>
    <row r="109" spans="1:92" ht="15.75" hidden="1" customHeight="1" x14ac:dyDescent="0.35">
      <c r="A109" s="56"/>
      <c r="B109" s="56"/>
      <c r="C109" s="66">
        <v>1</v>
      </c>
      <c r="D109" s="68">
        <f t="shared" ref="D109:D138" si="51">IF(C109&gt;$F$95,"",G109-E109)</f>
        <v>14775.320038470032</v>
      </c>
      <c r="E109" s="68">
        <f t="shared" ref="E109:E138" si="52">IF(C109&gt;$F$95,"",$F$94-F109)</f>
        <v>4389.2119030632894</v>
      </c>
      <c r="F109" s="69">
        <f t="shared" ref="F109:F138" si="53">IF(C109&gt;$F$95,"",FV($F$102,$F$98,$F$100,-F108))</f>
        <v>293110.78809693671</v>
      </c>
      <c r="G109" s="68">
        <f t="shared" ref="G109:G138" si="54">IF(C109&gt;$F$95,"",C109*$F$100*$F$98)</f>
        <v>19164.531941533322</v>
      </c>
      <c r="H109" s="68">
        <f t="shared" ref="H109:H138" si="55">IF(C109&gt;$F$95,"",F108-F109)</f>
        <v>4389.2119030632894</v>
      </c>
      <c r="I109" s="68">
        <f t="shared" ref="I109:I138" si="56">IF(C109&gt;$F$95,"",G109-G108-H109)</f>
        <v>14775.320038470032</v>
      </c>
      <c r="J109" s="70">
        <f t="shared" ref="J109:J138" si="57">H109+I109</f>
        <v>19164.531941533322</v>
      </c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</row>
    <row r="110" spans="1:92" ht="15.75" hidden="1" customHeight="1" x14ac:dyDescent="0.35">
      <c r="A110" s="56"/>
      <c r="B110" s="56"/>
      <c r="C110" s="66">
        <f t="shared" ref="C110:C138" si="58">IF(C109&gt;=$F$95,"",C109+1)</f>
        <v>2</v>
      </c>
      <c r="D110" s="68">
        <f t="shared" si="51"/>
        <v>29326.079665774247</v>
      </c>
      <c r="E110" s="68">
        <f t="shared" si="52"/>
        <v>9002.9842172923964</v>
      </c>
      <c r="F110" s="69">
        <f t="shared" si="53"/>
        <v>288497.0157827076</v>
      </c>
      <c r="G110" s="68">
        <f t="shared" si="54"/>
        <v>38329.063883066643</v>
      </c>
      <c r="H110" s="68">
        <f t="shared" si="55"/>
        <v>4613.772314229107</v>
      </c>
      <c r="I110" s="68">
        <f t="shared" si="56"/>
        <v>14550.759627304215</v>
      </c>
      <c r="J110" s="70">
        <f t="shared" si="57"/>
        <v>19164.531941533322</v>
      </c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</row>
    <row r="111" spans="1:92" ht="15.75" hidden="1" customHeight="1" x14ac:dyDescent="0.35">
      <c r="A111" s="56"/>
      <c r="B111" s="56"/>
      <c r="C111" s="66">
        <f t="shared" si="58"/>
        <v>3</v>
      </c>
      <c r="D111" s="68">
        <f t="shared" si="51"/>
        <v>43640.789945088269</v>
      </c>
      <c r="E111" s="68">
        <f t="shared" si="52"/>
        <v>13852.805879511696</v>
      </c>
      <c r="F111" s="69">
        <f t="shared" si="53"/>
        <v>283647.1941204883</v>
      </c>
      <c r="G111" s="68">
        <f t="shared" si="54"/>
        <v>57493.595824599965</v>
      </c>
      <c r="H111" s="68">
        <f t="shared" si="55"/>
        <v>4849.8216622192995</v>
      </c>
      <c r="I111" s="68">
        <f t="shared" si="56"/>
        <v>14314.710279314022</v>
      </c>
      <c r="J111" s="70">
        <f t="shared" si="57"/>
        <v>19164.531941533322</v>
      </c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</row>
    <row r="112" spans="1:92" ht="15.75" hidden="1" customHeight="1" x14ac:dyDescent="0.35">
      <c r="C112" s="71">
        <f t="shared" si="58"/>
        <v>4</v>
      </c>
      <c r="D112" s="72">
        <f t="shared" si="51"/>
        <v>57707.374143775203</v>
      </c>
      <c r="E112" s="72">
        <f t="shared" si="52"/>
        <v>18950.753622358083</v>
      </c>
      <c r="F112" s="73">
        <f t="shared" si="53"/>
        <v>278549.24637764192</v>
      </c>
      <c r="G112" s="72">
        <f t="shared" si="54"/>
        <v>76658.127766133286</v>
      </c>
      <c r="H112" s="72">
        <f t="shared" si="55"/>
        <v>5097.947742846387</v>
      </c>
      <c r="I112" s="72">
        <f t="shared" si="56"/>
        <v>14066.584198686935</v>
      </c>
      <c r="J112" s="74">
        <f t="shared" si="57"/>
        <v>19164.531941533322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</row>
    <row r="113" spans="3:72" ht="15.75" hidden="1" customHeight="1" x14ac:dyDescent="0.35">
      <c r="C113" s="71">
        <f t="shared" si="58"/>
        <v>5</v>
      </c>
      <c r="D113" s="72">
        <f t="shared" si="51"/>
        <v>71513.137660636217</v>
      </c>
      <c r="E113" s="72">
        <f t="shared" si="52"/>
        <v>24309.52204703039</v>
      </c>
      <c r="F113" s="73">
        <f t="shared" si="53"/>
        <v>273190.47795296961</v>
      </c>
      <c r="G113" s="72">
        <f t="shared" si="54"/>
        <v>95822.659707666608</v>
      </c>
      <c r="H113" s="72">
        <f t="shared" si="55"/>
        <v>5358.7684246723074</v>
      </c>
      <c r="I113" s="72">
        <f t="shared" si="56"/>
        <v>13805.763516861014</v>
      </c>
      <c r="J113" s="74">
        <f t="shared" si="57"/>
        <v>19164.531941533322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</row>
    <row r="114" spans="3:72" ht="15.75" hidden="1" customHeight="1" x14ac:dyDescent="0.35">
      <c r="C114" s="71">
        <f t="shared" si="58"/>
        <v>6</v>
      </c>
      <c r="D114" s="72">
        <f t="shared" si="51"/>
        <v>85044.736414582294</v>
      </c>
      <c r="E114" s="72">
        <f t="shared" si="52"/>
        <v>29942.455234617635</v>
      </c>
      <c r="F114" s="73">
        <f t="shared" si="53"/>
        <v>267557.54476538236</v>
      </c>
      <c r="G114" s="72">
        <f t="shared" si="54"/>
        <v>114987.19164919993</v>
      </c>
      <c r="H114" s="72">
        <f t="shared" si="55"/>
        <v>5632.9331875872449</v>
      </c>
      <c r="I114" s="72">
        <f t="shared" si="56"/>
        <v>13531.598753946077</v>
      </c>
      <c r="J114" s="74">
        <f t="shared" si="57"/>
        <v>19164.531941533322</v>
      </c>
    </row>
    <row r="115" spans="3:72" ht="15.75" hidden="1" customHeight="1" x14ac:dyDescent="0.35">
      <c r="C115" s="71">
        <f t="shared" si="58"/>
        <v>7</v>
      </c>
      <c r="D115" s="72">
        <f t="shared" si="51"/>
        <v>98288.143616010435</v>
      </c>
      <c r="E115" s="72">
        <f t="shared" si="52"/>
        <v>35863.579974722816</v>
      </c>
      <c r="F115" s="73">
        <f t="shared" si="53"/>
        <v>261636.42002527718</v>
      </c>
      <c r="G115" s="72">
        <f t="shared" si="54"/>
        <v>134151.72359073325</v>
      </c>
      <c r="H115" s="72">
        <f t="shared" si="55"/>
        <v>5921.1247401051805</v>
      </c>
      <c r="I115" s="72">
        <f t="shared" si="56"/>
        <v>13243.407201428141</v>
      </c>
      <c r="J115" s="74">
        <f t="shared" si="57"/>
        <v>19164.531941533322</v>
      </c>
    </row>
    <row r="116" spans="3:72" ht="15.75" hidden="1" customHeight="1" x14ac:dyDescent="0.35">
      <c r="C116" s="71">
        <f t="shared" si="58"/>
        <v>8</v>
      </c>
      <c r="D116" s="72">
        <f t="shared" si="51"/>
        <v>111228.61483814032</v>
      </c>
      <c r="E116" s="72">
        <f t="shared" si="52"/>
        <v>42087.640694126254</v>
      </c>
      <c r="F116" s="73">
        <f t="shared" si="53"/>
        <v>255412.35930587375</v>
      </c>
      <c r="G116" s="72">
        <f t="shared" si="54"/>
        <v>153316.25553226657</v>
      </c>
      <c r="H116" s="72">
        <f t="shared" si="55"/>
        <v>6224.0607194034383</v>
      </c>
      <c r="I116" s="72">
        <f t="shared" si="56"/>
        <v>12940.471222129883</v>
      </c>
      <c r="J116" s="74">
        <f t="shared" si="57"/>
        <v>19164.531941533322</v>
      </c>
    </row>
    <row r="117" spans="3:72" ht="15.75" hidden="1" customHeight="1" x14ac:dyDescent="0.35">
      <c r="C117" s="71">
        <f t="shared" si="58"/>
        <v>9</v>
      </c>
      <c r="D117" s="72">
        <f t="shared" si="51"/>
        <v>123850.65130133438</v>
      </c>
      <c r="E117" s="72">
        <f t="shared" si="52"/>
        <v>48630.136172465514</v>
      </c>
      <c r="F117" s="73">
        <f t="shared" si="53"/>
        <v>248869.86382753449</v>
      </c>
      <c r="G117" s="72">
        <f t="shared" si="54"/>
        <v>172480.78747379989</v>
      </c>
      <c r="H117" s="72">
        <f t="shared" si="55"/>
        <v>6542.4954783392604</v>
      </c>
      <c r="I117" s="72">
        <f t="shared" si="56"/>
        <v>12622.036463194061</v>
      </c>
      <c r="J117" s="74">
        <f t="shared" si="57"/>
        <v>19164.531941533322</v>
      </c>
    </row>
    <row r="118" spans="3:72" ht="15.75" hidden="1" customHeight="1" x14ac:dyDescent="0.35">
      <c r="C118" s="71">
        <f t="shared" si="58"/>
        <v>10</v>
      </c>
      <c r="D118" s="72">
        <f t="shared" si="51"/>
        <v>136137.96127897393</v>
      </c>
      <c r="E118" s="72">
        <f t="shared" si="52"/>
        <v>55507.358136359282</v>
      </c>
      <c r="F118" s="73">
        <f t="shared" si="53"/>
        <v>241992.64186364072</v>
      </c>
      <c r="G118" s="72">
        <f t="shared" si="54"/>
        <v>191645.31941533322</v>
      </c>
      <c r="H118" s="72">
        <f t="shared" si="55"/>
        <v>6877.2219638937677</v>
      </c>
      <c r="I118" s="72">
        <f t="shared" si="56"/>
        <v>12287.309977639554</v>
      </c>
      <c r="J118" s="74">
        <f t="shared" si="57"/>
        <v>19164.531941533322</v>
      </c>
    </row>
    <row r="119" spans="3:72" ht="15.75" hidden="1" customHeight="1" x14ac:dyDescent="0.35">
      <c r="C119" s="71">
        <f t="shared" si="58"/>
        <v>11</v>
      </c>
      <c r="D119" s="72">
        <f t="shared" si="51"/>
        <v>148073.41952878673</v>
      </c>
      <c r="E119" s="72">
        <f t="shared" si="52"/>
        <v>62736.431828079803</v>
      </c>
      <c r="F119" s="73">
        <f t="shared" si="53"/>
        <v>234763.5681719202</v>
      </c>
      <c r="G119" s="72">
        <f t="shared" si="54"/>
        <v>210809.85135686654</v>
      </c>
      <c r="H119" s="72">
        <f t="shared" si="55"/>
        <v>7229.0736917205213</v>
      </c>
      <c r="I119" s="72">
        <f t="shared" si="56"/>
        <v>11935.4582498128</v>
      </c>
      <c r="J119" s="74">
        <f t="shared" si="57"/>
        <v>19164.531941533322</v>
      </c>
    </row>
    <row r="120" spans="3:72" ht="15.75" hidden="1" customHeight="1" x14ac:dyDescent="0.35">
      <c r="C120" s="71">
        <f t="shared" si="58"/>
        <v>12</v>
      </c>
      <c r="D120" s="72">
        <f t="shared" si="51"/>
        <v>159639.02464860419</v>
      </c>
      <c r="E120" s="72">
        <f t="shared" si="52"/>
        <v>70335.358649795671</v>
      </c>
      <c r="F120" s="73">
        <f t="shared" si="53"/>
        <v>227164.64135020433</v>
      </c>
      <c r="G120" s="72">
        <f t="shared" si="54"/>
        <v>229974.38329839986</v>
      </c>
      <c r="H120" s="72">
        <f t="shared" si="55"/>
        <v>7598.9268217158678</v>
      </c>
      <c r="I120" s="72">
        <f t="shared" si="56"/>
        <v>11565.605119817454</v>
      </c>
      <c r="J120" s="74">
        <f t="shared" si="57"/>
        <v>19164.531941533322</v>
      </c>
    </row>
    <row r="121" spans="3:72" ht="15.75" hidden="1" customHeight="1" x14ac:dyDescent="0.35">
      <c r="C121" s="71">
        <f t="shared" si="58"/>
        <v>13</v>
      </c>
      <c r="D121" s="72">
        <f t="shared" si="51"/>
        <v>170815.85425035827</v>
      </c>
      <c r="E121" s="72">
        <f t="shared" si="52"/>
        <v>78323.060989574908</v>
      </c>
      <c r="F121" s="73">
        <f t="shared" si="53"/>
        <v>219176.93901042509</v>
      </c>
      <c r="G121" s="72">
        <f t="shared" si="54"/>
        <v>249138.91523993318</v>
      </c>
      <c r="H121" s="72">
        <f t="shared" si="55"/>
        <v>7987.7023397792364</v>
      </c>
      <c r="I121" s="72">
        <f t="shared" si="56"/>
        <v>11176.829601754085</v>
      </c>
      <c r="J121" s="74">
        <f t="shared" si="57"/>
        <v>19164.531941533322</v>
      </c>
    </row>
    <row r="122" spans="3:72" ht="15.75" hidden="1" customHeight="1" x14ac:dyDescent="0.35">
      <c r="C122" s="71">
        <f t="shared" si="58"/>
        <v>14</v>
      </c>
      <c r="D122" s="72">
        <f t="shared" si="51"/>
        <v>181584.01784069487</v>
      </c>
      <c r="E122" s="72">
        <f t="shared" si="52"/>
        <v>86719.429340771632</v>
      </c>
      <c r="F122" s="73">
        <f t="shared" si="53"/>
        <v>210780.57065922837</v>
      </c>
      <c r="G122" s="72">
        <f t="shared" si="54"/>
        <v>268303.4471814665</v>
      </c>
      <c r="H122" s="72">
        <f t="shared" si="55"/>
        <v>8396.3683511967247</v>
      </c>
      <c r="I122" s="72">
        <f t="shared" si="56"/>
        <v>10768.163590336597</v>
      </c>
      <c r="J122" s="74">
        <f t="shared" si="57"/>
        <v>19164.531941533322</v>
      </c>
    </row>
    <row r="123" spans="3:72" ht="15.75" hidden="1" customHeight="1" x14ac:dyDescent="0.35">
      <c r="C123" s="71">
        <f t="shared" si="58"/>
        <v>15</v>
      </c>
      <c r="D123" s="72">
        <f t="shared" si="51"/>
        <v>191922.60729087013</v>
      </c>
      <c r="E123" s="72">
        <f t="shared" si="52"/>
        <v>95545.371832129691</v>
      </c>
      <c r="F123" s="73">
        <f t="shared" si="53"/>
        <v>201954.62816787031</v>
      </c>
      <c r="G123" s="72">
        <f t="shared" si="54"/>
        <v>287467.97912299982</v>
      </c>
      <c r="H123" s="72">
        <f t="shared" si="55"/>
        <v>8825.9424913580588</v>
      </c>
      <c r="I123" s="72">
        <f t="shared" si="56"/>
        <v>10338.589450175263</v>
      </c>
      <c r="J123" s="74">
        <f t="shared" si="57"/>
        <v>19164.531941533322</v>
      </c>
    </row>
    <row r="124" spans="3:72" ht="15.75" hidden="1" customHeight="1" x14ac:dyDescent="0.35">
      <c r="C124" s="71">
        <f t="shared" si="58"/>
        <v>16</v>
      </c>
      <c r="D124" s="72">
        <f t="shared" si="51"/>
        <v>201809.64477259247</v>
      </c>
      <c r="E124" s="72">
        <f t="shared" si="52"/>
        <v>104822.86629194068</v>
      </c>
      <c r="F124" s="73">
        <f t="shared" si="53"/>
        <v>192677.13370805932</v>
      </c>
      <c r="G124" s="72">
        <f t="shared" si="54"/>
        <v>306632.51106453314</v>
      </c>
      <c r="H124" s="72">
        <f t="shared" si="55"/>
        <v>9277.4944598109869</v>
      </c>
      <c r="I124" s="72">
        <f t="shared" si="56"/>
        <v>9887.0374817223346</v>
      </c>
      <c r="J124" s="74">
        <f t="shared" si="57"/>
        <v>19164.531941533322</v>
      </c>
    </row>
    <row r="125" spans="3:72" ht="15.75" hidden="1" customHeight="1" x14ac:dyDescent="0.35">
      <c r="C125" s="71">
        <f t="shared" si="58"/>
        <v>17</v>
      </c>
      <c r="D125" s="72">
        <f t="shared" si="51"/>
        <v>211222.02803016361</v>
      </c>
      <c r="E125" s="72">
        <f t="shared" si="52"/>
        <v>114575.01497590286</v>
      </c>
      <c r="F125" s="73">
        <f t="shared" si="53"/>
        <v>182924.98502409714</v>
      </c>
      <c r="G125" s="72">
        <f t="shared" si="54"/>
        <v>325797.04300606647</v>
      </c>
      <c r="H125" s="72">
        <f t="shared" si="55"/>
        <v>9752.1486839621793</v>
      </c>
      <c r="I125" s="72">
        <f t="shared" si="56"/>
        <v>9412.3832575711422</v>
      </c>
      <c r="J125" s="74">
        <f t="shared" si="57"/>
        <v>19164.531941533322</v>
      </c>
    </row>
    <row r="126" spans="3:72" ht="15.75" hidden="1" customHeight="1" x14ac:dyDescent="0.35">
      <c r="C126" s="71">
        <f t="shared" si="58"/>
        <v>18</v>
      </c>
      <c r="D126" s="72">
        <f t="shared" si="51"/>
        <v>220135.4728526384</v>
      </c>
      <c r="E126" s="72">
        <f t="shared" si="52"/>
        <v>124826.10209496139</v>
      </c>
      <c r="F126" s="73">
        <f t="shared" si="53"/>
        <v>172673.89790503861</v>
      </c>
      <c r="G126" s="72">
        <f t="shared" si="54"/>
        <v>344961.57494759979</v>
      </c>
      <c r="H126" s="72">
        <f t="shared" si="55"/>
        <v>10251.087119058531</v>
      </c>
      <c r="I126" s="72">
        <f t="shared" si="56"/>
        <v>8913.4448224747903</v>
      </c>
      <c r="J126" s="74">
        <f t="shared" si="57"/>
        <v>19164.531941533322</v>
      </c>
    </row>
    <row r="127" spans="3:72" ht="15.75" hidden="1" customHeight="1" x14ac:dyDescent="0.35">
      <c r="C127" s="71">
        <f t="shared" si="58"/>
        <v>19</v>
      </c>
      <c r="D127" s="72">
        <f t="shared" si="51"/>
        <v>228524.45260275117</v>
      </c>
      <c r="E127" s="72">
        <f t="shared" si="52"/>
        <v>135601.65428638193</v>
      </c>
      <c r="F127" s="73">
        <f t="shared" si="53"/>
        <v>161898.34571361807</v>
      </c>
      <c r="G127" s="72">
        <f t="shared" si="54"/>
        <v>364126.10688913311</v>
      </c>
      <c r="H127" s="72">
        <f t="shared" si="55"/>
        <v>10775.552191420546</v>
      </c>
      <c r="I127" s="72">
        <f t="shared" si="56"/>
        <v>8388.9797501127759</v>
      </c>
      <c r="J127" s="74">
        <f t="shared" si="57"/>
        <v>19164.531941533322</v>
      </c>
    </row>
    <row r="128" spans="3:72" ht="15.75" hidden="1" customHeight="1" x14ac:dyDescent="0.35">
      <c r="C128" s="71">
        <f t="shared" si="58"/>
        <v>20</v>
      </c>
      <c r="D128" s="72">
        <f t="shared" si="51"/>
        <v>236362.13465202719</v>
      </c>
      <c r="E128" s="72">
        <f t="shared" si="52"/>
        <v>146928.50417863924</v>
      </c>
      <c r="F128" s="73">
        <f t="shared" si="53"/>
        <v>150571.49582136076</v>
      </c>
      <c r="G128" s="72">
        <f t="shared" si="54"/>
        <v>383290.63883066643</v>
      </c>
      <c r="H128" s="72">
        <f t="shared" si="55"/>
        <v>11326.849892257305</v>
      </c>
      <c r="I128" s="72">
        <f t="shared" si="56"/>
        <v>7837.6820492760162</v>
      </c>
      <c r="J128" s="74">
        <f t="shared" si="57"/>
        <v>19164.531941533322</v>
      </c>
    </row>
    <row r="129" spans="3:10" ht="15.75" hidden="1" customHeight="1" x14ac:dyDescent="0.35">
      <c r="C129" s="71">
        <f t="shared" si="58"/>
        <v>21</v>
      </c>
      <c r="D129" s="72">
        <f t="shared" si="51"/>
        <v>243620.31356379381</v>
      </c>
      <c r="E129" s="72">
        <f t="shared" si="52"/>
        <v>158834.85720840594</v>
      </c>
      <c r="F129" s="73">
        <f t="shared" si="53"/>
        <v>138665.14279159406</v>
      </c>
      <c r="G129" s="72">
        <f t="shared" si="54"/>
        <v>402455.17077219975</v>
      </c>
      <c r="H129" s="72">
        <f t="shared" si="55"/>
        <v>11906.353029766702</v>
      </c>
      <c r="I129" s="72">
        <f t="shared" si="56"/>
        <v>7258.1789117666194</v>
      </c>
      <c r="J129" s="74">
        <f t="shared" si="57"/>
        <v>19164.531941533322</v>
      </c>
    </row>
    <row r="130" spans="3:10" ht="15.75" hidden="1" customHeight="1" x14ac:dyDescent="0.35">
      <c r="C130" s="71">
        <f t="shared" si="58"/>
        <v>22</v>
      </c>
      <c r="D130" s="72">
        <f t="shared" si="51"/>
        <v>250269.34085770766</v>
      </c>
      <c r="E130" s="72">
        <f t="shared" si="52"/>
        <v>171350.36185602541</v>
      </c>
      <c r="F130" s="73">
        <f t="shared" si="53"/>
        <v>126149.63814397459</v>
      </c>
      <c r="G130" s="72">
        <f t="shared" si="54"/>
        <v>421619.70271373307</v>
      </c>
      <c r="H130" s="72">
        <f t="shared" si="55"/>
        <v>12515.504647619469</v>
      </c>
      <c r="I130" s="72">
        <f t="shared" si="56"/>
        <v>6649.0272939138522</v>
      </c>
      <c r="J130" s="74">
        <f t="shared" si="57"/>
        <v>19164.531941533322</v>
      </c>
    </row>
    <row r="131" spans="3:10" ht="15.75" hidden="1" customHeight="1" x14ac:dyDescent="0.35">
      <c r="C131" s="71">
        <f t="shared" si="58"/>
        <v>23</v>
      </c>
      <c r="D131" s="72">
        <f t="shared" si="51"/>
        <v>256278.05118090165</v>
      </c>
      <c r="E131" s="72">
        <f t="shared" si="52"/>
        <v>184506.18347436475</v>
      </c>
      <c r="F131" s="73">
        <f t="shared" si="53"/>
        <v>112993.81652563525</v>
      </c>
      <c r="G131" s="72">
        <f t="shared" si="54"/>
        <v>440784.23465526639</v>
      </c>
      <c r="H131" s="72">
        <f t="shared" si="55"/>
        <v>13155.821618339338</v>
      </c>
      <c r="I131" s="72">
        <f t="shared" si="56"/>
        <v>6008.7103231939836</v>
      </c>
      <c r="J131" s="74">
        <f t="shared" si="57"/>
        <v>19164.531941533322</v>
      </c>
    </row>
    <row r="132" spans="3:10" ht="15.75" hidden="1" customHeight="1" x14ac:dyDescent="0.35">
      <c r="C132" s="71">
        <f t="shared" si="58"/>
        <v>24</v>
      </c>
      <c r="D132" s="72">
        <f t="shared" si="51"/>
        <v>261613.68470190786</v>
      </c>
      <c r="E132" s="72">
        <f t="shared" si="52"/>
        <v>198335.08189489186</v>
      </c>
      <c r="F132" s="73">
        <f t="shared" si="53"/>
        <v>99164.91810510814</v>
      </c>
      <c r="G132" s="72">
        <f t="shared" si="54"/>
        <v>459948.76659679972</v>
      </c>
      <c r="H132" s="72">
        <f t="shared" si="55"/>
        <v>13828.898420527112</v>
      </c>
      <c r="I132" s="72">
        <f t="shared" si="56"/>
        <v>5335.6335210062098</v>
      </c>
      <c r="J132" s="74">
        <f t="shared" si="57"/>
        <v>19164.531941533322</v>
      </c>
    </row>
    <row r="133" spans="3:10" ht="15.75" hidden="1" customHeight="1" x14ac:dyDescent="0.35">
      <c r="C133" s="71">
        <f t="shared" si="58"/>
        <v>25</v>
      </c>
      <c r="D133" s="72">
        <f t="shared" si="51"/>
        <v>266241.80553410621</v>
      </c>
      <c r="E133" s="72">
        <f t="shared" si="52"/>
        <v>212871.49300422685</v>
      </c>
      <c r="F133" s="73">
        <f t="shared" si="53"/>
        <v>84628.506995773147</v>
      </c>
      <c r="G133" s="72">
        <f t="shared" si="54"/>
        <v>479113.29853833304</v>
      </c>
      <c r="H133" s="72">
        <f t="shared" si="55"/>
        <v>14536.411109334993</v>
      </c>
      <c r="I133" s="72">
        <f t="shared" si="56"/>
        <v>4628.1208321983286</v>
      </c>
      <c r="J133" s="74">
        <f t="shared" si="57"/>
        <v>19164.531941533322</v>
      </c>
    </row>
    <row r="134" spans="3:10" ht="15.75" hidden="1" customHeight="1" x14ac:dyDescent="0.35">
      <c r="C134" s="71">
        <f t="shared" si="58"/>
        <v>26</v>
      </c>
      <c r="D134" s="72">
        <f t="shared" si="51"/>
        <v>270126.21598556184</v>
      </c>
      <c r="E134" s="72">
        <f t="shared" si="52"/>
        <v>228151.61449430455</v>
      </c>
      <c r="F134" s="73">
        <f t="shared" si="53"/>
        <v>69348.385505695449</v>
      </c>
      <c r="G134" s="72">
        <f t="shared" si="54"/>
        <v>498277.83047986636</v>
      </c>
      <c r="H134" s="72">
        <f t="shared" si="55"/>
        <v>15280.121490077698</v>
      </c>
      <c r="I134" s="72">
        <f t="shared" si="56"/>
        <v>3884.4104514556238</v>
      </c>
      <c r="J134" s="74">
        <f t="shared" si="57"/>
        <v>19164.531941533322</v>
      </c>
    </row>
    <row r="135" spans="3:10" ht="15.75" hidden="1" customHeight="1" x14ac:dyDescent="0.35">
      <c r="C135" s="71">
        <f t="shared" si="58"/>
        <v>27</v>
      </c>
      <c r="D135" s="72">
        <f t="shared" si="51"/>
        <v>273228.86642172164</v>
      </c>
      <c r="E135" s="72">
        <f t="shared" si="52"/>
        <v>244213.49599967807</v>
      </c>
      <c r="F135" s="73">
        <f t="shared" si="53"/>
        <v>53286.504000321926</v>
      </c>
      <c r="G135" s="72">
        <f t="shared" si="54"/>
        <v>517442.36242139968</v>
      </c>
      <c r="H135" s="72">
        <f t="shared" si="55"/>
        <v>16061.881505373523</v>
      </c>
      <c r="I135" s="72">
        <f t="shared" si="56"/>
        <v>3102.6504361597981</v>
      </c>
      <c r="J135" s="74">
        <f t="shared" si="57"/>
        <v>19164.531941533322</v>
      </c>
    </row>
    <row r="136" spans="3:10" ht="15.75" hidden="1" customHeight="1" x14ac:dyDescent="0.35">
      <c r="C136" s="71">
        <f t="shared" si="58"/>
        <v>28</v>
      </c>
      <c r="D136" s="72">
        <f t="shared" si="51"/>
        <v>275509.760516515</v>
      </c>
      <c r="E136" s="72">
        <f t="shared" si="52"/>
        <v>261097.133846418</v>
      </c>
      <c r="F136" s="73">
        <f t="shared" si="53"/>
        <v>36402.866153581985</v>
      </c>
      <c r="G136" s="72">
        <f t="shared" si="54"/>
        <v>536606.894362933</v>
      </c>
      <c r="H136" s="72">
        <f t="shared" si="55"/>
        <v>16883.637846739941</v>
      </c>
      <c r="I136" s="72">
        <f t="shared" si="56"/>
        <v>2280.8940947933806</v>
      </c>
      <c r="J136" s="74">
        <f t="shared" si="57"/>
        <v>19164.531941533322</v>
      </c>
    </row>
    <row r="137" spans="3:10" ht="15.75" hidden="1" customHeight="1" x14ac:dyDescent="0.35">
      <c r="C137" s="71">
        <f t="shared" si="58"/>
        <v>29</v>
      </c>
      <c r="D137" s="72">
        <f t="shared" si="51"/>
        <v>276926.85565592127</v>
      </c>
      <c r="E137" s="72">
        <f t="shared" si="52"/>
        <v>278844.57064854505</v>
      </c>
      <c r="F137" s="73">
        <f t="shared" si="53"/>
        <v>18655.429351454964</v>
      </c>
      <c r="G137" s="72">
        <f t="shared" si="54"/>
        <v>555771.42630446632</v>
      </c>
      <c r="H137" s="72">
        <f t="shared" si="55"/>
        <v>17747.43680212702</v>
      </c>
      <c r="I137" s="72">
        <f t="shared" si="56"/>
        <v>1417.0951394063013</v>
      </c>
      <c r="J137" s="74">
        <f t="shared" si="57"/>
        <v>19164.531941533322</v>
      </c>
    </row>
    <row r="138" spans="3:10" ht="15.75" hidden="1" customHeight="1" x14ac:dyDescent="0.35">
      <c r="C138" s="71">
        <f t="shared" si="58"/>
        <v>30</v>
      </c>
      <c r="D138" s="72">
        <f t="shared" si="51"/>
        <v>277435.95824599464</v>
      </c>
      <c r="E138" s="72">
        <f t="shared" si="52"/>
        <v>297500.00000000501</v>
      </c>
      <c r="F138" s="73">
        <f t="shared" si="53"/>
        <v>-4.9985828809440136E-9</v>
      </c>
      <c r="G138" s="72">
        <f t="shared" si="54"/>
        <v>574935.95824599965</v>
      </c>
      <c r="H138" s="72">
        <f t="shared" si="55"/>
        <v>18655.429351459963</v>
      </c>
      <c r="I138" s="72">
        <f t="shared" si="56"/>
        <v>509.10259007335844</v>
      </c>
      <c r="J138" s="74">
        <f t="shared" si="57"/>
        <v>19164.531941533322</v>
      </c>
    </row>
    <row r="139" spans="3:10" ht="15.75" hidden="1" customHeight="1" x14ac:dyDescent="0.3">
      <c r="C139" s="43"/>
      <c r="D139" s="43"/>
      <c r="E139" s="43"/>
      <c r="F139" s="43"/>
      <c r="G139" s="43"/>
      <c r="H139" s="43"/>
      <c r="I139" s="43"/>
      <c r="J139" s="43"/>
    </row>
    <row r="140" spans="3:10" ht="15.75" customHeight="1" x14ac:dyDescent="0.2"/>
    <row r="141" spans="3:10" ht="15.75" customHeight="1" x14ac:dyDescent="0.2"/>
    <row r="142" spans="3:10" ht="15.75" customHeight="1" x14ac:dyDescent="0.2"/>
    <row r="143" spans="3:10" ht="15.75" customHeight="1" x14ac:dyDescent="0.2"/>
    <row r="144" spans="3:10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</sheetData>
  <mergeCells count="15">
    <mergeCell ref="C96:E96"/>
    <mergeCell ref="C90:H90"/>
    <mergeCell ref="I90:J90"/>
    <mergeCell ref="C93:F93"/>
    <mergeCell ref="C94:E94"/>
    <mergeCell ref="C95:E95"/>
    <mergeCell ref="C103:E103"/>
    <mergeCell ref="C104:E104"/>
    <mergeCell ref="C106:I106"/>
    <mergeCell ref="C97:E97"/>
    <mergeCell ref="C98:E98"/>
    <mergeCell ref="C99:F99"/>
    <mergeCell ref="C100:E100"/>
    <mergeCell ref="C101:E101"/>
    <mergeCell ref="C102:E10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Property 1</vt:lpstr>
      <vt:lpstr>Property 2</vt:lpstr>
      <vt:lpstr>Property 3</vt:lpstr>
      <vt:lpstr>Property 4</vt:lpstr>
      <vt:lpstr>Property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Office</dc:creator>
  <cp:lastModifiedBy>Scott Office</cp:lastModifiedBy>
  <dcterms:created xsi:type="dcterms:W3CDTF">2021-01-09T15:47:26Z</dcterms:created>
  <dcterms:modified xsi:type="dcterms:W3CDTF">2021-07-13T11:33:39Z</dcterms:modified>
</cp:coreProperties>
</file>